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5" windowWidth="14385" windowHeight="1285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Hoja1!$1:$8</definedName>
  </definedNames>
  <calcPr calcId="144525"/>
</workbook>
</file>

<file path=xl/calcChain.xml><?xml version="1.0" encoding="utf-8"?>
<calcChain xmlns="http://schemas.openxmlformats.org/spreadsheetml/2006/main">
  <c r="F232" i="1" l="1"/>
  <c r="F233" i="1" s="1"/>
  <c r="F223" i="1"/>
  <c r="F224" i="1"/>
  <c r="F225" i="1"/>
  <c r="F226" i="1"/>
  <c r="F227" i="1"/>
  <c r="F228" i="1"/>
  <c r="F229" i="1"/>
  <c r="F222" i="1"/>
  <c r="F230" i="1" s="1"/>
  <c r="F64" i="1"/>
  <c r="F65" i="1"/>
  <c r="F63" i="1"/>
  <c r="F60" i="1"/>
  <c r="F61" i="1" s="1"/>
  <c r="F55" i="1"/>
  <c r="F56" i="1"/>
  <c r="F57" i="1"/>
  <c r="F54" i="1"/>
  <c r="F50" i="1"/>
  <c r="F51" i="1"/>
  <c r="F49" i="1"/>
  <c r="F66" i="1" l="1"/>
  <c r="F58" i="1"/>
  <c r="F52" i="1"/>
  <c r="F46" i="1"/>
  <c r="F45" i="1"/>
  <c r="F44" i="1"/>
  <c r="F43" i="1"/>
  <c r="F217" i="1" l="1"/>
  <c r="F218" i="1"/>
  <c r="F219" i="1"/>
  <c r="F216" i="1"/>
  <c r="F220" i="1" s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00" i="1"/>
  <c r="F214" i="1" s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82" i="1"/>
  <c r="F198" i="1" s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66" i="1"/>
  <c r="F180" i="1" s="1"/>
  <c r="F160" i="1"/>
  <c r="F161" i="1"/>
  <c r="F162" i="1"/>
  <c r="F163" i="1"/>
  <c r="F159" i="1"/>
  <c r="F154" i="1"/>
  <c r="F155" i="1"/>
  <c r="F156" i="1"/>
  <c r="F153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25" i="1"/>
  <c r="F151" i="1" l="1"/>
  <c r="F157" i="1"/>
  <c r="F164" i="1"/>
  <c r="F116" i="1"/>
  <c r="F117" i="1"/>
  <c r="F111" i="1"/>
  <c r="F112" i="1"/>
  <c r="F113" i="1"/>
  <c r="F114" i="1"/>
  <c r="F115" i="1"/>
  <c r="F118" i="1"/>
  <c r="F119" i="1"/>
  <c r="F120" i="1"/>
  <c r="F121" i="1"/>
  <c r="F122" i="1"/>
  <c r="F110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94" i="1"/>
  <c r="F108" i="1" s="1"/>
  <c r="F84" i="1"/>
  <c r="F85" i="1"/>
  <c r="F86" i="1"/>
  <c r="F87" i="1"/>
  <c r="F88" i="1"/>
  <c r="F89" i="1"/>
  <c r="F90" i="1"/>
  <c r="F91" i="1"/>
  <c r="F83" i="1"/>
  <c r="F76" i="1"/>
  <c r="F77" i="1"/>
  <c r="F78" i="1"/>
  <c r="F79" i="1"/>
  <c r="F80" i="1"/>
  <c r="F75" i="1"/>
  <c r="F69" i="1"/>
  <c r="F70" i="1"/>
  <c r="F71" i="1"/>
  <c r="F72" i="1"/>
  <c r="F68" i="1"/>
  <c r="F42" i="1"/>
  <c r="F47" i="1" s="1"/>
  <c r="F39" i="1"/>
  <c r="F40" i="1" s="1"/>
  <c r="F36" i="1"/>
  <c r="F26" i="1"/>
  <c r="F27" i="1"/>
  <c r="F28" i="1"/>
  <c r="F29" i="1"/>
  <c r="F30" i="1"/>
  <c r="F31" i="1"/>
  <c r="F32" i="1"/>
  <c r="F33" i="1"/>
  <c r="F34" i="1"/>
  <c r="F35" i="1"/>
  <c r="F25" i="1"/>
  <c r="F21" i="1"/>
  <c r="F22" i="1"/>
  <c r="F14" i="1"/>
  <c r="F15" i="1"/>
  <c r="F16" i="1"/>
  <c r="F17" i="1"/>
  <c r="F18" i="1"/>
  <c r="F19" i="1"/>
  <c r="F20" i="1"/>
  <c r="F13" i="1"/>
  <c r="F10" i="1"/>
  <c r="F11" i="1" s="1"/>
  <c r="F92" i="1" l="1"/>
  <c r="F23" i="1"/>
  <c r="F73" i="1"/>
  <c r="F123" i="1"/>
  <c r="F234" i="1" s="1"/>
  <c r="F81" i="1"/>
  <c r="F37" i="1"/>
  <c r="F237" i="1" l="1"/>
  <c r="F235" i="1" l="1"/>
  <c r="F236" i="1" s="1"/>
  <c r="F238" i="1" s="1"/>
</calcChain>
</file>

<file path=xl/sharedStrings.xml><?xml version="1.0" encoding="utf-8"?>
<sst xmlns="http://schemas.openxmlformats.org/spreadsheetml/2006/main" count="424" uniqueCount="258">
  <si>
    <t xml:space="preserve"> UNIDAD</t>
  </si>
  <si>
    <t xml:space="preserve">CANTIDAD </t>
  </si>
  <si>
    <t>TOTAL</t>
  </si>
  <si>
    <t>ML</t>
  </si>
  <si>
    <t>DESCRIPCION</t>
  </si>
  <si>
    <t xml:space="preserve">                       UNIVERSIDAD DEL CAUCA</t>
  </si>
  <si>
    <t xml:space="preserve">                       OFICINA DE PLANEACION Y  DESARROLLO INSTITUCIONAL </t>
  </si>
  <si>
    <t>No.</t>
  </si>
  <si>
    <t>VR. UNITARIO</t>
  </si>
  <si>
    <t>COSTOS DIRECTOS</t>
  </si>
  <si>
    <t>AIU 25%</t>
  </si>
  <si>
    <t>COSTO INDIRECTO +COSTO DIRECTO</t>
  </si>
  <si>
    <t>IVA 16% SOBRE LA UTILIDAD 5%</t>
  </si>
  <si>
    <t>COSTO TOTAL</t>
  </si>
  <si>
    <t>Profesional Universitario</t>
  </si>
  <si>
    <t>DIEGO ANDRÉS CASTRO GARCÍA</t>
  </si>
  <si>
    <t>Oficina de Planeación y Desarrollo Institucional</t>
  </si>
  <si>
    <t>Universidad del Cauca</t>
  </si>
  <si>
    <t>NOVIEMBRE DE 2016</t>
  </si>
  <si>
    <t>PRELIMINARES</t>
  </si>
  <si>
    <t>LOCALIZACION-REPLANTEO</t>
  </si>
  <si>
    <t>SUBTOTAL PRELIMINARES</t>
  </si>
  <si>
    <t>M2</t>
  </si>
  <si>
    <t>CIMENTACIONES</t>
  </si>
  <si>
    <t>EXCAVACION TIERRA A MANO</t>
  </si>
  <si>
    <t>M3</t>
  </si>
  <si>
    <t>EXCAVACION A MAQUINA SIN RETIRO</t>
  </si>
  <si>
    <t>RETIRO Y BOTE MATERIALES PETREOS -TIERRA-VARIOS, INCLUYE ACARREO REQUERIDO</t>
  </si>
  <si>
    <t>SOLADO ESPESOR E=0.07M 2000 PSI 14 MPA</t>
  </si>
  <si>
    <t>RELLENO ROCA MUERTA COMPACTADO C0N EQUIPO</t>
  </si>
  <si>
    <t>SUBTOTAL CIMENTACIONES</t>
  </si>
  <si>
    <t>ESTRUCTURAS NIVELES 1RO, 2DO Y CUBIERTA</t>
  </si>
  <si>
    <t>COLUMNAS   Y VIGAS  DE CONFINAMIENTO  PARA MUROS Y CULATAS, SEGÚN PLANOS ESTRUCTURALES</t>
  </si>
  <si>
    <t>ALFAGIA CONCRETO  SEGÚN PLANOS ESTRUCTURALES, INCLUYE ACERO DE REFUERZO, CONCRETO DE 21 MPA</t>
  </si>
  <si>
    <t>CINTA CONFINAMIENTO PARA  MURO CULATA, SEGÚN PLANOS ESTRUCTURALES, CONCRETO DE 21 MPA</t>
  </si>
  <si>
    <t>PTO</t>
  </si>
  <si>
    <t>ANCLAJE HIERRO ,3/8"-PERF.,1/2" 10-15C, INCLUYE EPOXICO, DE ACUERDO A ESPECIFICACIONES</t>
  </si>
  <si>
    <t>SUBTOTAL ESTRUCTURAS NIVELES 1RO, 2DO Y CUBIERTA</t>
  </si>
  <si>
    <t>ACERO DE REFUERZO</t>
  </si>
  <si>
    <t>KLS</t>
  </si>
  <si>
    <t>SUMINISTRO E INSTALACIÓN  DE ACERO REFUERZO FLEJADO 60000 PSI 420 Mpa.</t>
  </si>
  <si>
    <t>SUBTOTAL ACERO DE REFUERZO</t>
  </si>
  <si>
    <t>MURO LAD.SOGA SUCIO</t>
  </si>
  <si>
    <t>CUBIERTA</t>
  </si>
  <si>
    <t>IMPERM .MANTO EDIL 3mm PARA CABALLETE, INCLUYE IMPRIMACION CON EMULSION ASFALTICA Y PEGADO</t>
  </si>
  <si>
    <t>CONSTRUCCION CABALLETE TEJA  DE BARRO ANTIGUA.</t>
  </si>
  <si>
    <t>SUMINISTRO E INSTALACION DE TEJA  CEMENTO ESPAÑOLA DE 1.60*1.08, INCLUYE INSTALACION TEJA ANTIGUA</t>
  </si>
  <si>
    <t>CONSTRUCCIÓN DE ESTRUCTURA METALICA DE ACUERDO A PLANOS ESTRUCTURALES</t>
  </si>
  <si>
    <t>SUMINISTRO E INSTALACION DE  TEJA DE BARRO ANTIGUA, PARA CUBIERTA</t>
  </si>
  <si>
    <t>SUBTOTAL CUBIERTA</t>
  </si>
  <si>
    <t>RED SANITARIA</t>
  </si>
  <si>
    <t>PUNTOS SANITARIOS 2" SUMINISTRO E INSTALACION TUBERIA PVC Y ANCLAJES</t>
  </si>
  <si>
    <t>UND</t>
  </si>
  <si>
    <t>PUNTOS SANITARIOS 4" SUMINISTRO E INSTALACION TUBERIA PVC Y ANCLAJES</t>
  </si>
  <si>
    <t>SUMINISTRO E INSTALACION TUBERIA PVC 6" Y ANCLAJES</t>
  </si>
  <si>
    <t>SUMINISTRO E INSTALACION BAJANTES AGUAS RESIDUALES 4" Y ANCLAJES</t>
  </si>
  <si>
    <t>SUMINISTRO E INSTALACION DETUBERIA PVC VENTILACION 3" Y ANCLAJES</t>
  </si>
  <si>
    <t>SUMINISTRO E INSTALACION DETUBERIA PVC VENTILACION 2" Y ANCLAJES</t>
  </si>
  <si>
    <t>SUBTORAL RED SANITARIA</t>
  </si>
  <si>
    <t>RED PLUVIAL</t>
  </si>
  <si>
    <t>EXCAVACION EN MATERIAL COMUN</t>
  </si>
  <si>
    <t>RETIRO DE MATERIAL SOBRANTE</t>
  </si>
  <si>
    <t>CAJAS DE INSPECCION 0.70*0.70 CMT.</t>
  </si>
  <si>
    <t>TAPA METALICA CJAS AGUAS LLUVIAS SOTANO</t>
  </si>
  <si>
    <t>BOMBA SUMERGIBLE 1/2 HP</t>
  </si>
  <si>
    <t>TUBERIA PVC SANITARIA 2" DESDE BOMBA SUMERGIBLE HASTA TUBERIA PRIMER PISO</t>
  </si>
  <si>
    <t>TUBERIA PVC SANITARIA 4" EN PRIMER PISO</t>
  </si>
  <si>
    <t>TUBERIA PVC SANITARIA 6" EN PRIMER PISO</t>
  </si>
  <si>
    <t>BAJANTE AGUAS LLUVIAS 3"</t>
  </si>
  <si>
    <t>SUBTOTAL RED PLUVIAL</t>
  </si>
  <si>
    <t>RED HIDRAULICA</t>
  </si>
  <si>
    <t>SUMINISTRO E INSTALCION DE MACRO MEDIDOR 2"</t>
  </si>
  <si>
    <t>SUMINISTRO E INSTALACION RED HIDRAULICA INT TUBERIA PVC PRESION 2 1/2" RDE 21 Y ANCLAJES</t>
  </si>
  <si>
    <t>SUMINISTRO E INSTALACION RED HIDRAULICA INT TUBERIA PVC PRESION 1" RDE 21 Y ANCLAJES</t>
  </si>
  <si>
    <t>SUMINISTRO E INSTALACION RED HIDRAULICA3/4" PARA TANQUE DE ALMACENAMIENTO</t>
  </si>
  <si>
    <t>SUMINISTRO E INSTALACION VALVULA CORTINA 2 1/2"</t>
  </si>
  <si>
    <t>SUMINISTRO E INSTALACION VALVULA RETENCION 2 1/2"</t>
  </si>
  <si>
    <t>SUMINISTRO E INSTALACION LLAVE DE PASO DE 1/2"</t>
  </si>
  <si>
    <t>SUMINISTRO E INSTALACION LLAVE DE PASO DE 3/4"</t>
  </si>
  <si>
    <t>SUMINISTRO E INSTALACION LLAVE DE PASO DE 1"</t>
  </si>
  <si>
    <t>SUMINISTRO E INSTALACION LLAVE DE PASO DE 1 1/2"</t>
  </si>
  <si>
    <t>SUMINISTRO E INSTALACION LLAVE DE PASO DE 2 1/2"</t>
  </si>
  <si>
    <t>PUNTOS HIDRAULICOS PVC PRESION DE 1/2"</t>
  </si>
  <si>
    <t>PUNTOS HIDRAULICOS PVC PRESION DE 1"</t>
  </si>
  <si>
    <t>SUMINISTRO E INSTALACION EQUIPO IHM HIDROFLO 15H-3.00TW-LA300H, 220 INCLUYE MOTOBOMBA</t>
  </si>
  <si>
    <t>SUBTOTAL RED HIDRAULICA</t>
  </si>
  <si>
    <t>TUBERIA HG 2 1/2" RED CONTRA INCENDIO</t>
  </si>
  <si>
    <t>SIAMESA Y PLACA DE CONTROL</t>
  </si>
  <si>
    <t>SUMINISTRO E INSTALACION DE GABINETE DOTADO, CLASE III, RED CONTRA INCENDIOS</t>
  </si>
  <si>
    <t>SUMINISTRO E INSTALACION DE VALVULA CONTROL 4" ANTICIPADORA DE ONDA MODELO 735-M</t>
  </si>
  <si>
    <t>SUMINISTRO E INSTALCION VALVULA VENTOSA 1/2" DOBLE ACCION</t>
  </si>
  <si>
    <t>SUMINISTRO E INSTALCION VALVULA 1 1/2" DESCARGA RED ROCIADORES</t>
  </si>
  <si>
    <t>SUMINISTRO E INSTALCION MANOMETRO TUBERIA DE ROCIADORES</t>
  </si>
  <si>
    <t>SUMINISTRO E INSTALACION TUBERIA 2 1/2" Y ACCESORIOS, RED DE ROCIADORES, CONTRA INCENDIOS</t>
  </si>
  <si>
    <t>SUMINISTRO E INSTALACION TUBERIA 2" RED DE ROCIADORES, CONTRA INCENDIOS</t>
  </si>
  <si>
    <t>SUMINISTRO E INSTALACION TUBERIA 1 1/2" RED DE ROCIADORES, CONTRA INCENDIOS</t>
  </si>
  <si>
    <t>SUMINISTRO E INSTALACION TUBERIA 1 1/4" RED DE ROCIADORES, CONTRA INCENDIOS</t>
  </si>
  <si>
    <t>SUBTOTAL RED CONTRA INCENDIOS</t>
  </si>
  <si>
    <t>RED CONTRA INCEDIOS</t>
  </si>
  <si>
    <t>SUMINISTRO E INSTALACION DE TUBERIA HG 4" RED CONTRA INCENDIOS</t>
  </si>
  <si>
    <t>SUMINISTRO E INSTALCION EQUIPO CONTRA INCENDIO TB-150TW 20A - 7.5TW, 220V V.A 3"</t>
  </si>
  <si>
    <t>ILUMINACION Y TOMAS</t>
  </si>
  <si>
    <t>Ud</t>
  </si>
  <si>
    <t>Suministro e instalación Bandeja p/cable tipo malla c/T, c/D de 30 x 5 x 300 cms (Tramo 3mts) con linea tierra cable 6 CuDD-con conectores de cobre- incluye soportes en riel tipo chanel</t>
  </si>
  <si>
    <t>Ml</t>
  </si>
  <si>
    <t>Suministro, transporte e instalación de luminaria emergencia  tipo- ALENA 600L EMERGENCIA , Iluminaciones técnicas</t>
  </si>
  <si>
    <t>Salida para conexión videobeam- incluye 2 cajas de pvc 4 x4 con suplemento - tuberia PVC  3/4 -Incluye cable HDMI 1O mts</t>
  </si>
  <si>
    <t>SUBTOTAL ILUMINACION Y TOMAS</t>
  </si>
  <si>
    <t>TABLEROS DE DISTRIBUCION ELECTRICA</t>
  </si>
  <si>
    <t>SUBTOTAL TABLEROS DE DISTRIBUCION ELECTRICA</t>
  </si>
  <si>
    <t>ALIMENTADORES</t>
  </si>
  <si>
    <t>SUBTOTAL ALIMENTADORES</t>
  </si>
  <si>
    <t>MEDIA TENSIÓN Y SUBESTACIÓN ELÉCTRICA</t>
  </si>
  <si>
    <t>Suministro de celda con seccionador para media tension (15 kV), 630 A- trifasico aislado en aire, operación bajo carga -mecanismo automatico de disparo tripolar - fusibles de expulsion tipo H ( 5 A)-La lámina Cold Rolled (C.R) de envoltura de la celda deberá ser como mínimo de calibre 14 BWG (2 mm), -CERTIFICACION RETIE-entregado en obra en Popayan. incluye suministro e instalacion juego terminales elastomericos tipo interior 15 kv</t>
  </si>
  <si>
    <t>Suministro celda metalica autosoportada para transformador seco de 45 kVA 13200/208/120 v 3F- 5H- DYn5- TIPO SECO CLASE H - para uso interior- Iluminacion interior - La lámina Cold Rolled (C.R) de envoltura de la celda deberá ser como mínimo de calibre 14 BWG (2 mm), CERTIFICACION RETIE-entregado en obra en Popayan.</t>
  </si>
  <si>
    <t>Suministro e instalación de tablero general TGD- 3F/ 5H, contiene :-barraje en cobre electrolítico de 150  A, barraje de neutros, barraje de tierras,  totalizador con interruptor termo magnético en caja moldeada de 3 x 125 A ,Interruptores termo magnéticos en caja moldeada de acuerdo al diagrama unifilar y 4 reservas en barraje. - Medidor multifuncional con display (tensión , corriente, FP) , 3 transformadores de corriente tipo toroide  200/5A- Dispositivo de protección contra sobretensiones DPS Clase B In&gt;50Kamp con acometida de conexión y protección- INCLUYE suministro e instalación de  bornas Cu electro plateado de ponchar 2 awg para conexión de puesta a tierra- Transferencia automatica con interruptores termomagneticos para 45 kVA-rele de control del automatismo</t>
  </si>
  <si>
    <t>Suministro e instalacion de MEDICION SEMIDIRECTA NORMA CEO con 3 transformadores de corriente 200/5 clase 0,5s +  medidor de energia clase 0,5s con perfil de carga , puerto para modem y telemedida- bloque de pruebas  cableado con codigo de colores-conduleta metalica 1"- CAJA EN POLICARBONATO</t>
  </si>
  <si>
    <t>Suministro y construccion de sistema de puesta a tierra: malla de  4  varillas Cu-Cu, conductor No.2 Cu desnudo - SOLDADURA EXOTERMICAs. Incluye canalizacion en tubo pvc de 1" con cable de cobre desnudo 2 para conectar el SPT con la barra de tierras del tablero general ( 20  m) y con el transformador (20 mts)- preparacion de terreno con  Favigel</t>
  </si>
  <si>
    <t>Suministro e instalacion de planta de emergencia 3 fases- 208 /120 V  45 kVA- DIESEL-con tanque de combustible para 2 horas de trabajo continuo- con sistema de encendido automatico desde transferencia automatica - CON CABINA DE INSONORIZACION- con tuberia de expulsion de gases</t>
  </si>
  <si>
    <t>glb</t>
  </si>
  <si>
    <t>Und</t>
  </si>
  <si>
    <t>SUBTOTAL MEDIA TENSIÓN Y SUBESTACIÓN ELÉCTRICA</t>
  </si>
  <si>
    <t>PROTECCION DESCARGAS ATMOSFERICAS</t>
  </si>
  <si>
    <t>Puntas captadora de aluminio tipo franklin 1mx16mm</t>
  </si>
  <si>
    <t xml:space="preserve">Platina sobre cubierta metalica para base de punta captadora </t>
  </si>
  <si>
    <t xml:space="preserve">Alambron de aluminio No 8 </t>
  </si>
  <si>
    <t>Cable de cobre 2 DD</t>
  </si>
  <si>
    <t xml:space="preserve">Soporte sobre cubierta metalica para alambron </t>
  </si>
  <si>
    <t xml:space="preserve">Soporte sobre columnas para alambron </t>
  </si>
  <si>
    <t>Grapa doble ala ( Sujecion tubo IMC 1")</t>
  </si>
  <si>
    <t>Grapa bimetalica</t>
  </si>
  <si>
    <t>Ducto PVC 1" X 3m</t>
  </si>
  <si>
    <t>Ducto IMC 1" X 3m</t>
  </si>
  <si>
    <t>Varilla de Cu de 5/8" x 2,4m</t>
  </si>
  <si>
    <t>Resgistro 30x30x30cm</t>
  </si>
  <si>
    <t>Soldadura exotermica con tratamiento de terreno para conexión de bajantes a la varilla de coble</t>
  </si>
  <si>
    <t>M.O Montaje e instalacion sistema de proteccion de descargas atmosfericas según planos x edificio</t>
  </si>
  <si>
    <t xml:space="preserve"> instalacion de cable de Cu DD # 2 para SPT del apantallamiento- enterrado sin tuberia a 50 cm de profundidad</t>
  </si>
  <si>
    <t>Soldadura exotermica  para conexión de cable del SPT  adicionales colas</t>
  </si>
  <si>
    <t>Glb</t>
  </si>
  <si>
    <t>SUBTOTALPROTECCION DESCARGAS ATMOSFERICAS</t>
  </si>
  <si>
    <t>DATOS</t>
  </si>
  <si>
    <t>Suministro e instalación Bandeja p/cable tipo malla c/T, c/D de 30 x 5 x 300 cms (Tramo 3mts)con soportes de fijacion tipo riel chanel y accesorios de union y platinas de fijacion de tuberia</t>
  </si>
  <si>
    <t xml:space="preserve">Suministro e instalación Caja de paso 30X30X10 PVC empotradas en pared </t>
  </si>
  <si>
    <t>Suministro e instalacion  salida de datos en tubo pvc y EMT  3/4" o 1" Cat 6A , incluye face plate angulado, 1jack Giga cat 6A, marquillas y accesorios no incluye cable( incluye montaje e instalacion tuberia)</t>
  </si>
  <si>
    <t>Suministro e instalacion Cable UTP cat. 6A POR TUBOS Y BANDEJAS ya instalados</t>
  </si>
  <si>
    <t>Certificación de los puntos CAT 6A</t>
  </si>
  <si>
    <t>Suministro e instalacion Centro de cableado Rack cerrado  de 12 RU ,organizadores de cable horizntales y verticales, 2 multitomas de 6 puestos, extractor de aire</t>
  </si>
  <si>
    <t>Suministro e instalacion Metro de Cable fib. óptica x 6 - 12 hilos multimodo in/out 50/125 incluye canalizacion 2 x 2"PVC DB- 3 CAJAS CONCRETO 60 x 60 x 100 cm</t>
  </si>
  <si>
    <t>Conexion acometida Fibra optica en el Rack- suministro e instalacion de 2 bandejas para conexión de 12 hilos de F.O- pigteles- concectores SC- fusionado de las fibras- suministros de 2 convertidores F.O a RJ45</t>
  </si>
  <si>
    <t xml:space="preserve">Suministro e instalacion de PATCH PANEL DE 16 PUERTOS CATEGORIA 6A </t>
  </si>
  <si>
    <t>Suministro e instalacion de Patch cord x 10 FT CAT 6A</t>
  </si>
  <si>
    <t>Suministro e intalacion de Patch cord x 3 FT CAT 6A</t>
  </si>
  <si>
    <t xml:space="preserve">Suministro e instalacion  Swich CISCO catalyst 3850 16 puertos POE  CAPA 3 </t>
  </si>
  <si>
    <t>Suministro AP WIFI ARUBA INSTANT IAP-225 WIRELWSS ACCESS POINT 802.11ac DUAL RADIO INTEGRATED ANTENNAS + AP MOUNTT KIT AP-220 MNT-W1</t>
  </si>
  <si>
    <t>UN</t>
  </si>
  <si>
    <t>SUBTOTAL DATOS</t>
  </si>
  <si>
    <t>DETECCION DE INCENDIOS</t>
  </si>
  <si>
    <t>Entubado de salida para detectores de incencio, consolas, sirenas,  con ductos pvc o EMT, Ø½” y/o Ø¾”; desde centros de cableado, gabinetes de control, racks, cajas de paso o entre salidas o derivación desde bandeja portacables con respectivo acople. Incluye cajillas octogonales , cuadradas o rectangulares, con accesorios. Herrajes, para detectores de incendio</t>
  </si>
  <si>
    <t>Cableado de salidas sensores detectores de incendio desde cajas de derivación o emplame. Con conductor instrumental, para incendios de un par, con aislamiento individual y grupal, retardante a la llama, mas un cable dúplex polarizado 2*18 Awg-cu-300 Voltios. Marquillas, accesorios.  Incluye a pulsadores alarma.</t>
  </si>
  <si>
    <t>Multisensor microcontrolado o detector multicriterio, intelliQuad, con sistema de detección por humo, temperatura, llama, CO, instalación cenital; con normas internacionales NFPA. Para 12 Vdc, salida por relé. Incluye bases, accesorios, herrajes. Accesorios. Excelente marca y calidad. Marquillas. Temperatura 4 a 40ªC. Humedad 10 a 90%. Alta calidad. Sensibilidad calibrable.</t>
  </si>
  <si>
    <t xml:space="preserve">Panel de control para detección de incendios, alta calida, excelente marca, direccionable, programado y software respectivo. Operación a 12 o 24 VDC. Instalación en rack proyectado- suministrar rack. Fuera de accesorios complementarios, herrajes, etc incluye:
• Un panel direccionable, con unidades expansoras. Para manejar 60 detectores.
• Un teclado alfanumérico.
• Tres estaciones manuales con sus respectivas unidades expansoras. Incluye protectores.
• Tres unidades estroboscópicas con sirena. Conexión en paralelo (2 unidades).
• Una fuente de alimentación regulada con cargador, entrada 120 Vdc, salida acuerdo al sistema 12 o 24 Vdc. Protección interna contra corto circuito, con descargadores, térmicos, alarma audiovisual. Capacidad 150 W. con controlador de carga.
• Dos o cuatro baterías (dos para sistema a 12 Vdc y cuatro para sistemas a 24Vdc por 22 AH cada una. Conexión en paralelo o en serie y paralelo.
• Accesorios, conductores, terminales, herrajes. Certificación.
</t>
  </si>
  <si>
    <t>SUBTOTAL DETECCION DE INCENDIOS</t>
  </si>
  <si>
    <r>
      <t xml:space="preserve">Salida de </t>
    </r>
    <r>
      <rPr>
        <b/>
        <sz val="10"/>
        <color indexed="8"/>
        <rFont val="Arial"/>
        <family val="2"/>
      </rPr>
      <t>ILUMINACIÓN</t>
    </r>
    <r>
      <rPr>
        <sz val="10"/>
        <color indexed="8"/>
        <rFont val="Arial"/>
        <family val="2"/>
      </rPr>
      <t xml:space="preserve"> 120 Voltios (2do PISO), en tuberia EMT 1/2’’  con accesorios. Conductores CABLE Cu - tipo LS( Baja emison de humos, baja nivel de alogenos ) N° 12 AWG –THHN –THWN  y un conductor N° 12 AWG –THHN –THWN /Cu (verde) línea a tierra, cajas octogonales METALICAS (cajas 4’’x4’’ donde se requiera). empalmes conectores de resorte </t>
    </r>
  </si>
  <si>
    <r>
      <t xml:space="preserve">Salida de </t>
    </r>
    <r>
      <rPr>
        <b/>
        <sz val="10"/>
        <color indexed="8"/>
        <rFont val="Arial"/>
        <family val="2"/>
      </rPr>
      <t>ILUMINACIÓN</t>
    </r>
    <r>
      <rPr>
        <sz val="10"/>
        <color indexed="8"/>
        <rFont val="Arial"/>
        <family val="2"/>
      </rPr>
      <t xml:space="preserve"> 120 Voltios (2do PISO),  en tuberia EMT 1/2’ para LAMPARA  EMERGENCIA Y LETRERO SALIDA en EMT 1/2’’  con accesorios.Conductores CABLE Cu - tipo LS( Baja emison de humos, baja nivel de alogenos ) N° 12 AWG –THHN –THWN  y un conductor N° 12 AWG –THHN –THWN /Cu (verde) línea a tierra, cajas octogonales METALICAS (cajas 4’’x4’’ donde se requiera). </t>
    </r>
  </si>
  <si>
    <r>
      <t>Salidas para</t>
    </r>
    <r>
      <rPr>
        <b/>
        <sz val="10"/>
        <color indexed="8"/>
        <rFont val="Arial"/>
        <family val="2"/>
      </rPr>
      <t xml:space="preserve"> INTERRUPTOR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SENCILLO (2do PISO)</t>
    </r>
    <r>
      <rPr>
        <sz val="10"/>
        <color indexed="8"/>
        <rFont val="Arial"/>
        <family val="2"/>
      </rPr>
      <t>. en tuberia EMT y PVC  1/2’ -Incluye interruptor 15 Amp.  debidamente instalado. Ductos conduit EMT y  PVC Ø ½’’  con accesorios. Conductores CABLE Cu - tipo LS( Baja emison de humos, baja nivel de alogenos ) N° 12 AWG –THHN –THWN  y un conductor N° 12 AWG –THHN –THWN /Cu (verde) línea a tierra.  cajas  PVC 2x4’’ (4x4’’ donde se requiera).empalmes conectores de resorte</t>
    </r>
  </si>
  <si>
    <r>
      <t xml:space="preserve">Salidas para </t>
    </r>
    <r>
      <rPr>
        <b/>
        <sz val="10"/>
        <color indexed="8"/>
        <rFont val="Arial"/>
        <family val="2"/>
      </rPr>
      <t>INTERRUPTOR DOBLE (2do PISO)</t>
    </r>
    <r>
      <rPr>
        <sz val="10"/>
        <color indexed="8"/>
        <rFont val="Arial"/>
        <family val="2"/>
      </rPr>
      <t>. Incluye interruptor doble 15 Amp. Levitón debidamente instalado. Ductos conduit EMT y PVC Ø  1/2’’  con accesorios. Conductores CABLE Cu - tipo LS( Baja emison de humos, baja nivel de alogenos ) N° 12 AWG –THHN –THWN  y un conductor N° 12 AWG –THHN –THWN /Cu (verde) línea a tierra.  cajas PVC 2x4’’ (4x4’’ donde se requiera).empalmes conectores de resorte</t>
    </r>
  </si>
  <si>
    <r>
      <t xml:space="preserve">Salida para </t>
    </r>
    <r>
      <rPr>
        <b/>
        <sz val="10"/>
        <rFont val="Arial"/>
        <family val="2"/>
      </rPr>
      <t xml:space="preserve">SENSOR TECHO O PARED control  </t>
    </r>
    <r>
      <rPr>
        <sz val="10"/>
        <rFont val="Arial"/>
        <family val="2"/>
      </rPr>
      <t>ILUMINACIÓN 120 Voltios (2do PISO) - Incluye SENSOR. en tuberia EMT  1/2’    con accesorios. Conductores CABLE Cu - tipo LS( Baja emison de humos, baja nivel de Halogenos ) N° 12 AWG –THHN –THWN  y un conductor N° 12 AWG –THHN –THWN /Cu (verde) línea a tierra.  cajas   PVC 2x4’’ (4x4’’ donde se requiera).empalmes conectores de resorte-</t>
    </r>
  </si>
  <si>
    <r>
      <t xml:space="preserve">Salida de </t>
    </r>
    <r>
      <rPr>
        <b/>
        <sz val="10"/>
        <color indexed="8"/>
        <rFont val="Arial"/>
        <family val="2"/>
      </rPr>
      <t>ILUMINACIÓN</t>
    </r>
    <r>
      <rPr>
        <sz val="10"/>
        <color indexed="8"/>
        <rFont val="Arial"/>
        <family val="2"/>
      </rPr>
      <t xml:space="preserve"> 120 Voltios (SOTANO Y 1er PISO), en tuberia PVC 1/2’’  con accesorios. Conductores CABLE Cu - tipo LS( Baja emison de humos, baja nivel de alogenos ) N° 12 AWG –THHN –THWN  y un conductor N° 12 AWG –THHN –THWN /Cu (verde) línea a tierra, cajas octogonales PVC (cajas 4’’x4’’ donde se requiera). empalmes conectores de resorte </t>
    </r>
  </si>
  <si>
    <r>
      <t xml:space="preserve">Salida de </t>
    </r>
    <r>
      <rPr>
        <b/>
        <sz val="10"/>
        <color indexed="8"/>
        <rFont val="Arial"/>
        <family val="2"/>
      </rPr>
      <t>ILUMINACIÓN</t>
    </r>
    <r>
      <rPr>
        <sz val="10"/>
        <color indexed="8"/>
        <rFont val="Arial"/>
        <family val="2"/>
      </rPr>
      <t xml:space="preserve"> 120 Voltios (SOTANO Y 1er PISO),  LAMPARA  EMERGENCIA Y LETRERO SALIDA en PVC 1/2’’   con accesorios. Conductores N° 12 AWG –THHN –THWN  y un conductor N° 12 AWG –THHN –THWN /Cu (verde) línea a tierra, cajas octogonales PVC (cajas 4’’x4’’ donde se requiera). </t>
    </r>
  </si>
  <si>
    <r>
      <t>Salidas para</t>
    </r>
    <r>
      <rPr>
        <b/>
        <sz val="10"/>
        <color indexed="8"/>
        <rFont val="Arial"/>
        <family val="2"/>
      </rPr>
      <t xml:space="preserve"> INTERRUPTOR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SENCILLO (SOTANO Y 1er PISO)</t>
    </r>
    <r>
      <rPr>
        <sz val="10"/>
        <color indexed="8"/>
        <rFont val="Arial"/>
        <family val="2"/>
      </rPr>
      <t>. en tuberia PVC  1/2’ -Incluye interruptor 15 Amp.  debidamente instalado. Ductos conduit  PVC Ø ½’’  con accesorios. Conductores CABLE Cu - tipo LS( Baja emison de humos, baja nivel de alogenos ) N° 12 AWG –THHN –THWN  y un conductor N° 12 AWG –THHN –THWN /Cu (verde) línea a tierra.  cajas   PVC 2x4’’ (4x4’’ donde se requiera).empalmes conectores de resorte</t>
    </r>
  </si>
  <si>
    <r>
      <t xml:space="preserve">Salidas para </t>
    </r>
    <r>
      <rPr>
        <b/>
        <sz val="10"/>
        <color indexed="8"/>
        <rFont val="Arial"/>
        <family val="2"/>
      </rPr>
      <t>INTERRUPTOR DOBLE</t>
    </r>
    <r>
      <rPr>
        <sz val="10"/>
        <color indexed="8"/>
        <rFont val="Arial"/>
        <family val="2"/>
      </rPr>
      <t>. ((SOTANO Y 1er PISO). en tuberia PVC  1/2’ -Incluye interruptor 15 Amp.  debidamente instalado. Ductos conduit  PVC Ø ½’’  con accesorios. Conductores CABLE Cu - tipo LS( Baja emison de humos, baja nivel de alogenos ) N° 12 AWG –THHN –THWN  y un conductor N° 12 AWG –THHN –THWN /Cu (verde) línea a tierra.  cajas   PVC 2x4’’ (4x4’’ donde se requiera).empalmes conectores de resorte</t>
    </r>
  </si>
  <si>
    <r>
      <t xml:space="preserve">Salidas para </t>
    </r>
    <r>
      <rPr>
        <b/>
        <sz val="10"/>
        <color indexed="8"/>
        <rFont val="Arial"/>
        <family val="2"/>
      </rPr>
      <t>TOMAS NORMALES</t>
    </r>
    <r>
      <rPr>
        <sz val="10"/>
        <color indexed="8"/>
        <rFont val="Arial"/>
        <family val="2"/>
      </rPr>
      <t xml:space="preserve"> dobles monofásicos con polo a tierra. Incluye toma corriente doble  20 Amp. en tuberia PVC  1/2’  Ductos conduit  PVC Ø ½’’  con accesorios. Conductores CABLE Cu - tipo LS( Baja emison de humos, baja nivel de Halogenos ) N° 12 AWG –THHN –THWN  y un conductor N° 12 AWG –THHN –THWN /Cu (verde) línea a tierra.  cajas   PVC 2x4’’ (4x4’’ donde se requiera).empalmes conectores de resorte- El toma debe quedar etiquetado con banda plástica indicando el circuito al cual pertenece.empalmes conectores de resorte </t>
    </r>
  </si>
  <si>
    <r>
      <t xml:space="preserve">Salidas para </t>
    </r>
    <r>
      <rPr>
        <b/>
        <sz val="10"/>
        <color indexed="8"/>
        <rFont val="Arial"/>
        <family val="2"/>
      </rPr>
      <t>TOMAS REGULADOS</t>
    </r>
    <r>
      <rPr>
        <sz val="10"/>
        <color indexed="8"/>
        <rFont val="Arial"/>
        <family val="2"/>
      </rPr>
      <t xml:space="preserve">  dobles monofásicos con polo a tierra.Incluye toma corriente doble  20 Amp GRADO HOSPITAL. en tuberia PVC  3/4’  Ductos conduit  PVC Ø ½’’  con accesorios. Conductores CABLE Cu - tipo LS( Baja emison de humos, baja nivel de Halogenos ) N° 10 AWG –THHN –THWN  y un conductor N° 12 AWG –THHN –THWN /Cu (verde) línea a tierra.  cajas   PVC 2x4’’ (4x4’’ donde se requiera).empalmes conectores de resorte- El toma debe quedar etiquetado con banda plástica indicando el circuito al cual pertenece.empalmes conectores de resorte -incluye cajas PVC DE 30 X 30 cm por piso para distribucion del cableado</t>
    </r>
  </si>
  <si>
    <r>
      <t xml:space="preserve">Salida para </t>
    </r>
    <r>
      <rPr>
        <b/>
        <sz val="10"/>
        <color indexed="8"/>
        <rFont val="Arial"/>
        <family val="2"/>
      </rPr>
      <t>TOMA GFCI</t>
    </r>
    <r>
      <rPr>
        <sz val="10"/>
        <color indexed="8"/>
        <rFont val="Arial"/>
        <family val="2"/>
      </rPr>
      <t xml:space="preserve"> dobles monofásicos . Incluye toma corriente doble GFCI  20 Amp. en tuberia PVC  1/2’  Ductos conduit  PVC Ø ½’’  con accesorios. Conductores CABLE Cu - tipo LS( Baja emison de humos, baja nivel de Halogenos ) N° 12 AWG –THHN –THWN  y un conductor N° 12 AWG –THHN –THWN /Cu (verde) línea a tierra.  cajas   PVC 2x4’’ (4x4’’ donde se requiera).empalmes conectores de resorte- El toma debe quedar etiquetado con banda plástica indicando el circuito al cual pertenece.empalmes conectores de resorte </t>
    </r>
  </si>
  <si>
    <r>
      <t xml:space="preserve">Salida para </t>
    </r>
    <r>
      <rPr>
        <b/>
        <sz val="10"/>
        <rFont val="Arial"/>
        <family val="2"/>
      </rPr>
      <t xml:space="preserve">SENSOR TECHO O PARED control  </t>
    </r>
    <r>
      <rPr>
        <sz val="10"/>
        <rFont val="Arial"/>
        <family val="2"/>
      </rPr>
      <t>ILUMINACIÓN 120 Voltios (SOTANO Y 1er PISO) - Incluye SENSOR. en tuberia PVC  1/2’    con accesorios. Conductores CABLE Cu - tipo LS( Baja emison de humos, baja nivel de Halogenos ) N° 12 AWG –THHN –THWN  y un conductor N° 12 AWG –THHN –THWN /Cu (verde) línea a tierra.  cajas   PVC 2x4’’ (4x4’’ donde se requiera).empalmes conectores de resorte-</t>
    </r>
  </si>
  <si>
    <r>
      <t xml:space="preserve">Salida para </t>
    </r>
    <r>
      <rPr>
        <b/>
        <sz val="10"/>
        <rFont val="Arial"/>
        <family val="2"/>
      </rPr>
      <t xml:space="preserve">SENSOR TECHO O PARED control  </t>
    </r>
    <r>
      <rPr>
        <sz val="10"/>
        <rFont val="Arial"/>
        <family val="2"/>
      </rPr>
      <t>ILUMINACIÓN 120 Voltios (2do PISO) - Incluye SENSOR. en tuberia EMT 1/2’    con accesorios. Conductores CABLE Cu - tipo LS( Baja emison de humos, baja nivel de Halogenos ) N° 12 AWG –THHN –THWN  y un conductor N° 12 AWG –THHN –THWN /Cu (verde) línea a tierra.  cajas   PVC 2x4’’ (4x4’’ donde se requiera).empalmes conectores de resorte-</t>
    </r>
  </si>
  <si>
    <r>
      <t xml:space="preserve">Suministro, transporte e instalación de luminaria LED SOBREPONER </t>
    </r>
    <r>
      <rPr>
        <b/>
        <sz val="10"/>
        <rFont val="Arial"/>
        <family val="2"/>
      </rPr>
      <t xml:space="preserve">IT100AQ/SPH/1X4/2T8LED14.5W o 18W 4100K/120-220V, </t>
    </r>
    <r>
      <rPr>
        <sz val="10"/>
        <rFont val="Arial"/>
        <family val="2"/>
      </rPr>
      <t>Iluminaciones técnicas</t>
    </r>
  </si>
  <si>
    <r>
      <t>Suministro, transporte e instalación de luminaria LED INCRUSTAR</t>
    </r>
    <r>
      <rPr>
        <b/>
        <sz val="10"/>
        <rFont val="Arial"/>
        <family val="2"/>
      </rPr>
      <t xml:space="preserve">IT100AQ/SPH/1X4/2T8LED14.5W o 18W 4100K/120-220V, </t>
    </r>
    <r>
      <rPr>
        <sz val="10"/>
        <rFont val="Arial"/>
        <family val="2"/>
      </rPr>
      <t>Iluminaciones técnicas</t>
    </r>
  </si>
  <si>
    <r>
      <t>Suministro, transporte e instalación de luminaria tipo MANTA SOBREPONER LENS/SP/2X2/2LEDLINE17W 4000K/DUNV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Iluminaciones técnicas</t>
    </r>
  </si>
  <si>
    <r>
      <t>Suministro, transporte e instalación de luminaria tipo MANTA LENS/SP/2X2/2LEDLINE17W 4000K/DUNV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Iluminaciones técnicas</t>
    </r>
  </si>
  <si>
    <r>
      <t xml:space="preserve">Suministro, transporte e instalaciónletrero luminoso "  SALIDA EMERGENCIA " LETRAS VERDES </t>
    </r>
    <r>
      <rPr>
        <b/>
        <sz val="10"/>
        <rFont val="Arial"/>
        <family val="2"/>
      </rPr>
      <t>,</t>
    </r>
    <r>
      <rPr>
        <sz val="10"/>
        <rFont val="Arial"/>
        <family val="2"/>
      </rPr>
      <t xml:space="preserve"> Iluminaciones técnicas</t>
    </r>
  </si>
  <si>
    <r>
      <t xml:space="preserve">Suministro, transporte e instalación de  BALA INCRUSTAR LED 23 W ILTEC 4000K 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Iluminaciones técnicas</t>
    </r>
  </si>
  <si>
    <r>
      <t xml:space="preserve">Suministro, transporte e instalación de  CILINDRO LED 23 W ILTEC 4000K 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Iluminaciones técnicas</t>
    </r>
  </si>
  <si>
    <r>
      <t>Suministro, transporte e instalación de REFLECTOR FALCON LED 26 W 14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Iluminaciones técnicas</t>
    </r>
  </si>
  <si>
    <r>
      <t xml:space="preserve">Suministro, transporte e instalación interna de </t>
    </r>
    <r>
      <rPr>
        <b/>
        <sz val="10"/>
        <rFont val="Arial"/>
        <family val="2"/>
      </rPr>
      <t xml:space="preserve">MEDIDOR ELECTRÓNICO </t>
    </r>
    <r>
      <rPr>
        <sz val="10"/>
        <rFont val="Arial"/>
        <family val="2"/>
      </rPr>
      <t xml:space="preserve"> 3x127/220V-90A para el área cafetería</t>
    </r>
  </si>
  <si>
    <r>
      <t xml:space="preserve">Suministro e instalación </t>
    </r>
    <r>
      <rPr>
        <b/>
        <sz val="10"/>
        <rFont val="Arial"/>
        <family val="2"/>
      </rPr>
      <t>Tablero de Distribución Bifasico de 12 Ctos (TS). tipo riel omega-</t>
    </r>
    <r>
      <rPr>
        <sz val="10"/>
        <rFont val="Arial"/>
        <family val="2"/>
      </rPr>
      <t>para SOTANO, con puerta y chapa, espacio para totalizador e interruptor general y debidamente especificados los ctos que controla, incluye las protecciones termomagneticas segun plano</t>
    </r>
  </si>
  <si>
    <r>
      <t xml:space="preserve">Suministro e instalación </t>
    </r>
    <r>
      <rPr>
        <b/>
        <sz val="10"/>
        <rFont val="Arial"/>
        <family val="2"/>
      </rPr>
      <t>Tablero de Distribución Bifasico de 12 Ctos (TP1). tipo riel omega-</t>
    </r>
    <r>
      <rPr>
        <sz val="10"/>
        <rFont val="Arial"/>
        <family val="2"/>
      </rPr>
      <t>para PISO 1, con puerta y chapa, espacio para totalizador e interruptor general y debidamente especificados los ctos que controla, incluye las protecciones termomagneticas segun plano</t>
    </r>
  </si>
  <si>
    <r>
      <t xml:space="preserve">Suministro e instalación </t>
    </r>
    <r>
      <rPr>
        <b/>
        <sz val="10"/>
        <rFont val="Arial"/>
        <family val="2"/>
      </rPr>
      <t>Tablero de Distribución Bifasico de 18 Ctos (TP2). tipo riel omega-</t>
    </r>
    <r>
      <rPr>
        <sz val="10"/>
        <rFont val="Arial"/>
        <family val="2"/>
      </rPr>
      <t>para PISO 1, con puerta y chapa, espacio para totalizador e interruptor general y debidamente especificados los ctos que controla, incluye las protecciones termomagneticas segun plano</t>
    </r>
  </si>
  <si>
    <r>
      <t xml:space="preserve">Suministro e instalación </t>
    </r>
    <r>
      <rPr>
        <b/>
        <sz val="10"/>
        <rFont val="Arial"/>
        <family val="2"/>
      </rPr>
      <t>Tablero de Distribución Bifasico de 8 Ctos (TUPS). tipo riel omega-</t>
    </r>
    <r>
      <rPr>
        <sz val="10"/>
        <rFont val="Arial"/>
        <family val="2"/>
      </rPr>
      <t>para SOTANO, con puerta y chapa, espacio para totalizador e interruptor general y debidamente especificados los ctos que controla, incluye las protecciones termomagneticas segun plano</t>
    </r>
  </si>
  <si>
    <r>
      <t xml:space="preserve">Alimentador eléctrico Bifásico desde </t>
    </r>
    <r>
      <rPr>
        <b/>
        <sz val="10"/>
        <rFont val="Arial"/>
        <family val="2"/>
      </rPr>
      <t>TGD</t>
    </r>
    <r>
      <rPr>
        <sz val="10"/>
        <rFont val="Arial"/>
        <family val="2"/>
      </rPr>
      <t xml:space="preserve"> a</t>
    </r>
    <r>
      <rPr>
        <b/>
        <sz val="10"/>
        <rFont val="Arial"/>
        <family val="2"/>
      </rPr>
      <t xml:space="preserve"> TS  2</t>
    </r>
    <r>
      <rPr>
        <sz val="10"/>
        <rFont val="Arial"/>
        <family val="2"/>
      </rPr>
      <t>#6 +1#6 +1#8T,  1Ø 1 1/4" PVC DB.- CABLE Cu - THHN - tipo LS( Baja emison de humos, baja nivel de Halogenos )</t>
    </r>
  </si>
  <si>
    <r>
      <t xml:space="preserve">Alimentador eléctrico Bifásico desde </t>
    </r>
    <r>
      <rPr>
        <b/>
        <sz val="10"/>
        <rFont val="Arial"/>
        <family val="2"/>
      </rPr>
      <t>TGD</t>
    </r>
    <r>
      <rPr>
        <sz val="10"/>
        <rFont val="Arial"/>
        <family val="2"/>
      </rPr>
      <t xml:space="preserve"> a</t>
    </r>
    <r>
      <rPr>
        <b/>
        <sz val="10"/>
        <rFont val="Arial"/>
        <family val="2"/>
      </rPr>
      <t xml:space="preserve"> TP1 2</t>
    </r>
    <r>
      <rPr>
        <sz val="10"/>
        <rFont val="Arial"/>
        <family val="2"/>
      </rPr>
      <t>#6 +1#6 +1#8T,  1Ø 1 1/4" PVC DB.CABLE Cu - THHN - tipo LS( Baja emison de humos, baja nivel de Halogenos )</t>
    </r>
  </si>
  <si>
    <r>
      <t xml:space="preserve">Alimentador eléctrico Bifásico desde </t>
    </r>
    <r>
      <rPr>
        <b/>
        <sz val="10"/>
        <rFont val="Arial"/>
        <family val="2"/>
      </rPr>
      <t>TGD</t>
    </r>
    <r>
      <rPr>
        <sz val="10"/>
        <rFont val="Arial"/>
        <family val="2"/>
      </rPr>
      <t xml:space="preserve"> a</t>
    </r>
    <r>
      <rPr>
        <b/>
        <sz val="10"/>
        <rFont val="Arial"/>
        <family val="2"/>
      </rPr>
      <t xml:space="preserve"> TP2 2</t>
    </r>
    <r>
      <rPr>
        <sz val="10"/>
        <rFont val="Arial"/>
        <family val="2"/>
      </rPr>
      <t>#6 +1#6 +1#8T,  1Ø 1 1/4" PVC DB.CABLE Cu - THHN - tipo LS( Baja emison de humos, baja nivel de Halogenos )</t>
    </r>
  </si>
  <si>
    <r>
      <t xml:space="preserve">Alimentador eléctrico trifásico desde </t>
    </r>
    <r>
      <rPr>
        <b/>
        <sz val="10"/>
        <rFont val="Arial"/>
        <family val="2"/>
      </rPr>
      <t>TGD</t>
    </r>
    <r>
      <rPr>
        <sz val="10"/>
        <rFont val="Arial"/>
        <family val="2"/>
      </rPr>
      <t xml:space="preserve">  A</t>
    </r>
    <r>
      <rPr>
        <b/>
        <sz val="10"/>
        <rFont val="Arial"/>
        <family val="2"/>
      </rPr>
      <t xml:space="preserve"> UPS,</t>
    </r>
    <r>
      <rPr>
        <sz val="10"/>
        <rFont val="Arial"/>
        <family val="2"/>
      </rPr>
      <t xml:space="preserve"> 2#8 +1#8 +1#8T, 1Ø 1 1/4" PVC DB. CABLE Cu - THHN - tipo LS( Baja emison de humos, baja nivel de Halogenos )</t>
    </r>
  </si>
  <si>
    <r>
      <t xml:space="preserve">Alimentador eléctrico trifásico desde </t>
    </r>
    <r>
      <rPr>
        <b/>
        <sz val="10"/>
        <rFont val="Arial"/>
        <family val="2"/>
      </rPr>
      <t>UPS</t>
    </r>
    <r>
      <rPr>
        <sz val="10"/>
        <rFont val="Arial"/>
        <family val="2"/>
      </rPr>
      <t xml:space="preserve">  A</t>
    </r>
    <r>
      <rPr>
        <b/>
        <sz val="10"/>
        <rFont val="Arial"/>
        <family val="2"/>
      </rPr>
      <t xml:space="preserve"> TUPS,</t>
    </r>
    <r>
      <rPr>
        <sz val="10"/>
        <rFont val="Arial"/>
        <family val="2"/>
      </rPr>
      <t xml:space="preserve"> 2#8 +1#8 +1#8T, 1Ø 1 1/4" PVC DB. CABLE Cu - THHN - tipo LS( Baja emison de humos, baja nivel de Halogenos )</t>
    </r>
  </si>
  <si>
    <r>
      <t xml:space="preserve">Ampliación </t>
    </r>
    <r>
      <rPr>
        <b/>
        <sz val="10"/>
        <rFont val="Arial"/>
        <family val="2"/>
      </rPr>
      <t>CAMARA DE REGISTRO C1 en concreto</t>
    </r>
    <r>
      <rPr>
        <sz val="10"/>
        <rFont val="Arial"/>
        <family val="2"/>
      </rPr>
      <t xml:space="preserve"> para alojamiento de barraje trifásico preformado de Media Tensión, 4 vías, 15 KV.</t>
    </r>
  </si>
  <si>
    <r>
      <t xml:space="preserve">Construcción </t>
    </r>
    <r>
      <rPr>
        <b/>
        <sz val="10"/>
        <rFont val="Arial"/>
        <family val="2"/>
      </rPr>
      <t>CAMARA DE REGISTRO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 concreto</t>
    </r>
    <r>
      <rPr>
        <sz val="10"/>
        <rFont val="Arial"/>
        <family val="2"/>
      </rPr>
      <t xml:space="preserve"> para acometida eléctricas en Media Tensión (C2, C3, C4, C5 ).</t>
    </r>
  </si>
  <si>
    <r>
      <t xml:space="preserve">Suministro e instalación </t>
    </r>
    <r>
      <rPr>
        <b/>
        <sz val="10"/>
        <color theme="1"/>
        <rFont val="Arial"/>
        <family val="2"/>
      </rPr>
      <t>ACOMETIDA ELECTRICA TRIFASICA</t>
    </r>
    <r>
      <rPr>
        <sz val="10"/>
        <color theme="1"/>
        <rFont val="Arial"/>
        <family val="2"/>
      </rPr>
      <t xml:space="preserve"> en XLPE MV-90 15 KV 90º Cobre. No.2 con nivel de aislamiento al 100%, cableado por ducto  subterraneo PVC de 2x 4"  DB, desde cámara </t>
    </r>
    <r>
      <rPr>
        <b/>
        <sz val="10"/>
        <color theme="1"/>
        <rFont val="Arial"/>
        <family val="2"/>
      </rPr>
      <t xml:space="preserve"> Incluye cable, ductos, excavación,  tendido tuberia 2 vias, cinta señalización</t>
    </r>
    <r>
      <rPr>
        <sz val="10"/>
        <color theme="1"/>
        <rFont val="Arial"/>
        <family val="2"/>
      </rPr>
      <t xml:space="preserve"> peligro y compactación. incluye codos rompecarga para instalacion en barraje elastomerico 15 kV</t>
    </r>
  </si>
  <si>
    <r>
      <t xml:space="preserve">Suministro, transporte e instalación de  </t>
    </r>
    <r>
      <rPr>
        <b/>
        <sz val="10"/>
        <rFont val="Arial"/>
        <family val="2"/>
      </rPr>
      <t xml:space="preserve">BARRAJE PREFORMADO TRIFÁSICO M.T.  4 VIAS 15 KV, 200A, </t>
    </r>
    <r>
      <rPr>
        <sz val="10"/>
        <rFont val="Arial"/>
        <family val="2"/>
      </rPr>
      <t xml:space="preserve">Elastimol, 3M o similar incluye codos rompecarga cable #2 </t>
    </r>
  </si>
  <si>
    <r>
      <t xml:space="preserve">Alimentador eléctrico desde </t>
    </r>
    <r>
      <rPr>
        <b/>
        <sz val="10"/>
        <rFont val="Arial"/>
        <family val="2"/>
      </rPr>
      <t>TRANSFORMADOR A TABLERO GENERAL</t>
    </r>
    <r>
      <rPr>
        <sz val="10"/>
        <rFont val="Arial"/>
        <family val="2"/>
      </rPr>
      <t xml:space="preserve">  3#2 +2x1#2 +1#2T,.  CABLE Cu - THHN - tipo LS( Baja emison de humos, baja nivel de Halogenos )</t>
    </r>
  </si>
  <si>
    <r>
      <t xml:space="preserve">Certificación RETILAP, </t>
    </r>
    <r>
      <rPr>
        <b/>
        <sz val="10"/>
        <rFont val="Arial"/>
        <family val="2"/>
      </rPr>
      <t>PARA PAGO SEGÚN FACTURA (si se requiere)</t>
    </r>
  </si>
  <si>
    <r>
      <t xml:space="preserve">Certificación  RETIE, </t>
    </r>
    <r>
      <rPr>
        <b/>
        <sz val="10"/>
        <rFont val="Arial"/>
        <family val="2"/>
      </rPr>
      <t>PARA PAGO SEGÚN FACTURA</t>
    </r>
  </si>
  <si>
    <r>
      <t xml:space="preserve">Suministro e instalación de </t>
    </r>
    <r>
      <rPr>
        <b/>
        <sz val="10"/>
        <color indexed="8"/>
        <rFont val="Arial"/>
        <family val="2"/>
      </rPr>
      <t>UPS Biifásica 5 Kva</t>
    </r>
    <r>
      <rPr>
        <sz val="10"/>
        <color indexed="8"/>
        <rFont val="Arial"/>
        <family val="2"/>
      </rPr>
      <t xml:space="preserve">,APC Smart-UPS 208V
w/2 Batt Mod Exp to 4, Start-Up 5X8, Int Maint Bypass,
</t>
    </r>
  </si>
  <si>
    <t>KL</t>
  </si>
  <si>
    <t>PROYECTO: SANDRA GARCÍA</t>
  </si>
  <si>
    <t>MURO LADRILLO COMUN TIZON</t>
  </si>
  <si>
    <t>MUROS Y REPELLOS</t>
  </si>
  <si>
    <t>REPELLOS MUROS 1:3</t>
  </si>
  <si>
    <t>REPELLOS MUROS 1:3 IMPERMEABILIZADOS</t>
  </si>
  <si>
    <t>REPELLOS CARTERAS A= 0.15, E=0.03</t>
  </si>
  <si>
    <t>SUBTOTAL MUROS Y REPELLOS</t>
  </si>
  <si>
    <t>ESTUCO Y PINTURA</t>
  </si>
  <si>
    <t>ESTUCO PLASTICO</t>
  </si>
  <si>
    <t xml:space="preserve"> CONCRETO PREMEZCLADO 21 MPA PARA VIGAS AEREAS  , SEGÚN PLANOS Y DISEÑOS ESTRUCTURALES, ENTREPSOS, INCLUYE FORMALETA </t>
  </si>
  <si>
    <t>COLUMNAS EN CONCRETO PREMEZCLADO DE 21 MPA, SEGÚN PLANOS , ESTRUCURALES, INCLUYE FORMALETA</t>
  </si>
  <si>
    <t>PINTURA  VINILO TIPO  TRES MANOS</t>
  </si>
  <si>
    <t>PINTURA  VINILO TIPO  TRES MANOS CIELOS</t>
  </si>
  <si>
    <t>SUBTOTAL ESTUCO Y PINTURAS</t>
  </si>
  <si>
    <t>ENCHAPES Y PISOS</t>
  </si>
  <si>
    <t>MORTERO DE NIVELACION 1:4  (E:0.04)</t>
  </si>
  <si>
    <t>PISO TABLON GRES SAHARA DE 15 X 30</t>
  </si>
  <si>
    <t>GUARDESCOBA TABLETA GRES (E: 0,12)</t>
  </si>
  <si>
    <t>ENCHAPE CERAMICA DE 20 X 30 BATERIA BAÑOS Y AREAS DE SERVICIO</t>
  </si>
  <si>
    <t>SUBTOTAL ENCHAPE Y PISOS</t>
  </si>
  <si>
    <t>CIELOS LIVIANOS</t>
  </si>
  <si>
    <t>CIELO EN SUPERBOARD DE 6mm</t>
  </si>
  <si>
    <t>SUBTOTAL CIELOS LIVIANOS</t>
  </si>
  <si>
    <t>CARPINTERIA DE MADERA</t>
  </si>
  <si>
    <t>BARANDA MADERA GRANADILLO, QUISBA O SIMILAR INCLUIDAS REJAS Y ELEMENTOS METALICOS DEL DISEÑO ARQUITECTONICO</t>
  </si>
  <si>
    <t>VENTANAS Y PUERTAS SEGÚN PLANOS ARQUITECTONICOS</t>
  </si>
  <si>
    <t>PUERTA ENTAMBORADA CON VIDRIO SUPERIOR DE 3 mm INCLUIDO CERRADURA SEGÚN PLANOS ARQUITECTONICOS</t>
  </si>
  <si>
    <t>SUBTOTAL CARPINTERIA MADERA</t>
  </si>
  <si>
    <t>EQUIPAMIENTOS BAÑO Y COCINA</t>
  </si>
  <si>
    <t>SUMINISTRO E INSTALACION DE SANITARIOS LINEA INSTITUCIONAL COLOR BLANCO</t>
  </si>
  <si>
    <t>SUMINISTRO E INSTALACIÓN DE SANITARIO, LÍNEA INSTITUCIONAL COLOR BLANCO,  PARA DISCAPACITADOS</t>
  </si>
  <si>
    <t>SUMINISTRO E INSTALACIÓN DE ORINALES,  LÍNEA INSTITUCIONAL VÁLVULA ANTI VANDÁLICA SUPERIOR EN ACERO INOXIDABLE, COLOR BLANCO O SIMILAR</t>
  </si>
  <si>
    <t>SUMINISTRO E INSTALACIÓN DE LAVAMANOS DE SOBREPONER</t>
  </si>
  <si>
    <t xml:space="preserve">SUMINISTRO E INSTALACION DE GRIFERIA  PARA LAVAMANOS </t>
  </si>
  <si>
    <t xml:space="preserve">BARRAS DE SOPORTE PARA BAÑOS DE DISCAPACITADOS EN ACERO INOXIDABLE </t>
  </si>
  <si>
    <t>SUMINISTRO E INSTALACIÓN DE PUERTAS EN ALUMINIO PARA BAÑOS</t>
  </si>
  <si>
    <t>LAVAPALATOS CON GRIFERIA INCLUYE ACCESORIOS</t>
  </si>
  <si>
    <t>SUBTOTAL EQUIPAMIENTO BAÑO Y COCINA</t>
  </si>
  <si>
    <t>OTROS</t>
  </si>
  <si>
    <t>SUBTOTAL OTROS</t>
  </si>
  <si>
    <t>PORTALON EN PIEDRADE CANTERA , SEGÚN PLANO</t>
  </si>
  <si>
    <t>PRESUPUESTO  OFICIAL PARA  LA CONSTRUCCION DEL EDIFICIO BICENTENARIO DE LA UNIVERSIDAD DEL CAUCA, LOCALIZADO EN LA CALLE 5 # 4-07 DE  LA CIUDAD DE POPAYAN</t>
  </si>
  <si>
    <t>MURO EN  CONCRETO PREMEZCLADO DE 21 MPA CONTENCION , SEGÚN DISEÑO ESTRUCTURAL, INCLUYE FORMALETA</t>
  </si>
  <si>
    <t>ZAPATA CONCRETO PREMEZCLADO 21 MPA , SEGÚN DISEÑO ESTRUCTURAL, INCLUYE FORMALETA</t>
  </si>
  <si>
    <t>VIGA CIMIENTO  EN CONCRETO PREMEZCLADO DE 21 MPA, SEGÚN DISEÑO ESTRUCTURAL, INCLUYE FORMALETA</t>
  </si>
  <si>
    <r>
      <t>CONTRAPISO EN CONCRETO PREMEZCLADO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, ESPESOR 0.08 MTS. CONCRETO DE 21 MPA</t>
    </r>
  </si>
  <si>
    <t>LOSA EN CONCRETO PREMEZCLADO DE 21 MPA Y CASETONES EN ESTERILLA, SEGÚN DISEÑO ESTRUCTURAL, INCLUYE FORMALETA</t>
  </si>
  <si>
    <t>ZAPATA CONCRETO PREMEZCLADO 21 MPA  INC.FORMALETA, SEGÚN DISEÑO ESTRUCTURAL</t>
  </si>
  <si>
    <t>VIGA CONCRETO PREMEZCLADO AEREA DE 21 MPA, SEGÚN PLANOS ESTRUCTURALES, NIVEL 0.00, INCLUYE FORMALETA</t>
  </si>
  <si>
    <t>VIGA CONCRETO PREMEZCLADO AEREA DE 21 MPA, EN CUBIERTA, SEGÚN PLANOS ESTRUCTURALES, INLUYE FORMALETA</t>
  </si>
  <si>
    <t>ESCALERA CONCRETO PREMEZCLADO DE 21 MPA, INCLUYE FORMALETA.</t>
  </si>
  <si>
    <t>PANTALLA EN CONCRETO PREMEZCLADO DE 21 MPA SEGÚN PLANOS ESTRUCTURALS, INCLUYE FORMALETA</t>
  </si>
  <si>
    <t xml:space="preserve">Suministro  e instalacion  transformador   de 45   kVA - 3 FASES -  13200  V -   214 V/123 V - DYn5 -TIPO SECO H </t>
  </si>
  <si>
    <t>Nota : Presupuesto  general consolidado con base en presupuestos elaborados  por los consultores externos de cada uno de los componentes técnicos que conforman 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</si>
</sst>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_(&quot;$&quot;\ * #,##0_);_(&quot;$&quot;\ * \(#,##0\);_(&quot;$&quot;\ * &quot;-&quot;??_);_(@_)"/>
    <numFmt numFmtId="166" formatCode="[$$-240A]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Tahom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NumberFormat="1" applyFont="1" applyFill="1" applyBorder="1" applyAlignment="1" applyProtection="1"/>
    <xf numFmtId="0" fontId="5" fillId="0" borderId="0" xfId="0" applyFont="1" applyFill="1"/>
    <xf numFmtId="0" fontId="7" fillId="0" borderId="0" xfId="0" applyFont="1"/>
    <xf numFmtId="0" fontId="7" fillId="2" borderId="0" xfId="0" applyFont="1" applyFill="1"/>
    <xf numFmtId="0" fontId="9" fillId="0" borderId="0" xfId="0" applyNumberFormat="1" applyFont="1" applyFill="1" applyBorder="1" applyAlignment="1" applyProtection="1"/>
    <xf numFmtId="165" fontId="9" fillId="0" borderId="0" xfId="5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6" fontId="2" fillId="0" borderId="1" xfId="0" applyNumberFormat="1" applyFont="1" applyFill="1" applyBorder="1" applyAlignment="1">
      <alignment horizontal="center" vertical="center" wrapText="1"/>
    </xf>
    <xf numFmtId="6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164" fontId="12" fillId="0" borderId="0" xfId="1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4" fontId="12" fillId="0" borderId="1" xfId="1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164" fontId="12" fillId="0" borderId="0" xfId="1" applyNumberFormat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/>
    <xf numFmtId="165" fontId="2" fillId="0" borderId="0" xfId="5" applyNumberFormat="1" applyFont="1" applyFill="1" applyAlignment="1"/>
    <xf numFmtId="165" fontId="4" fillId="0" borderId="0" xfId="5" applyNumberFormat="1" applyFont="1" applyFill="1" applyAlignment="1"/>
    <xf numFmtId="0" fontId="2" fillId="0" borderId="0" xfId="0" applyFont="1" applyFill="1" applyAlignment="1"/>
    <xf numFmtId="0" fontId="3" fillId="0" borderId="1" xfId="0" applyNumberFormat="1" applyFont="1" applyFill="1" applyBorder="1" applyAlignment="1" applyProtection="1"/>
    <xf numFmtId="165" fontId="3" fillId="0" borderId="0" xfId="5" applyNumberFormat="1" applyFont="1" applyFill="1" applyBorder="1" applyAlignment="1" applyProtection="1"/>
    <xf numFmtId="165" fontId="6" fillId="0" borderId="1" xfId="5" applyNumberFormat="1" applyFont="1" applyFill="1" applyBorder="1" applyAlignment="1" applyProtection="1">
      <alignment wrapText="1"/>
    </xf>
    <xf numFmtId="165" fontId="11" fillId="0" borderId="1" xfId="5" applyNumberFormat="1" applyFont="1" applyFill="1" applyBorder="1" applyAlignment="1" applyProtection="1">
      <alignment wrapText="1"/>
    </xf>
    <xf numFmtId="165" fontId="3" fillId="2" borderId="1" xfId="5" applyNumberFormat="1" applyFont="1" applyFill="1" applyBorder="1" applyAlignment="1" applyProtection="1">
      <alignment wrapText="1"/>
    </xf>
    <xf numFmtId="165" fontId="3" fillId="0" borderId="0" xfId="5" applyNumberFormat="1" applyFont="1" applyFill="1" applyBorder="1" applyAlignment="1" applyProtection="1">
      <alignment wrapText="1"/>
    </xf>
    <xf numFmtId="165" fontId="2" fillId="0" borderId="0" xfId="5" applyNumberFormat="1" applyFont="1" applyFill="1" applyBorder="1" applyAlignment="1" applyProtection="1">
      <alignment wrapText="1"/>
    </xf>
    <xf numFmtId="164" fontId="12" fillId="0" borderId="1" xfId="1" applyNumberFormat="1" applyFont="1" applyFill="1" applyBorder="1" applyAlignment="1">
      <alignment wrapText="1"/>
    </xf>
    <xf numFmtId="165" fontId="12" fillId="0" borderId="1" xfId="5" applyNumberFormat="1" applyFont="1" applyFill="1" applyBorder="1" applyAlignment="1">
      <alignment wrapText="1"/>
    </xf>
    <xf numFmtId="0" fontId="12" fillId="0" borderId="1" xfId="2" applyFont="1" applyFill="1" applyBorder="1" applyAlignment="1">
      <alignment wrapText="1"/>
    </xf>
    <xf numFmtId="165" fontId="12" fillId="0" borderId="1" xfId="2" applyNumberFormat="1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165" fontId="8" fillId="0" borderId="0" xfId="5" applyNumberFormat="1" applyFont="1" applyFill="1" applyBorder="1" applyAlignment="1" applyProtection="1"/>
    <xf numFmtId="165" fontId="9" fillId="0" borderId="0" xfId="5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65" fontId="2" fillId="0" borderId="0" xfId="5" applyNumberFormat="1" applyFont="1" applyFill="1" applyBorder="1" applyAlignment="1" applyProtection="1"/>
    <xf numFmtId="165" fontId="2" fillId="0" borderId="1" xfId="5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5" fontId="3" fillId="0" borderId="1" xfId="5" applyNumberFormat="1" applyFont="1" applyBorder="1" applyAlignment="1">
      <alignment vertical="center"/>
    </xf>
    <xf numFmtId="165" fontId="13" fillId="0" borderId="1" xfId="5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5" fontId="2" fillId="2" borderId="1" xfId="5" applyNumberFormat="1" applyFont="1" applyFill="1" applyBorder="1" applyAlignment="1" applyProtection="1">
      <alignment vertical="center"/>
    </xf>
    <xf numFmtId="165" fontId="3" fillId="0" borderId="1" xfId="5" applyNumberFormat="1" applyFont="1" applyFill="1" applyBorder="1" applyAlignment="1" applyProtection="1">
      <alignment vertical="center"/>
    </xf>
    <xf numFmtId="165" fontId="2" fillId="0" borderId="1" xfId="5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vertical="center"/>
    </xf>
    <xf numFmtId="165" fontId="6" fillId="0" borderId="1" xfId="5" applyNumberFormat="1" applyFont="1" applyFill="1" applyBorder="1" applyAlignment="1">
      <alignment vertical="center"/>
    </xf>
    <xf numFmtId="0" fontId="7" fillId="0" borderId="0" xfId="0" applyFont="1" applyFill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horizontal="right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/>
    <xf numFmtId="0" fontId="6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justify"/>
    </xf>
    <xf numFmtId="0" fontId="3" fillId="0" borderId="1" xfId="0" applyFont="1" applyFill="1" applyBorder="1" applyAlignment="1">
      <alignment horizontal="justify"/>
    </xf>
    <xf numFmtId="165" fontId="2" fillId="0" borderId="0" xfId="5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vertical="top" wrapText="1"/>
    </xf>
    <xf numFmtId="0" fontId="2" fillId="0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17" fontId="6" fillId="0" borderId="1" xfId="5" applyNumberFormat="1" applyFont="1" applyFill="1" applyBorder="1" applyAlignment="1" applyProtection="1">
      <alignment horizontal="center"/>
    </xf>
  </cellXfs>
  <cellStyles count="6">
    <cellStyle name="Millares" xfId="1" builtinId="3"/>
    <cellStyle name="Moneda" xfId="5" builtinId="4"/>
    <cellStyle name="Normal" xfId="0" builtinId="0"/>
    <cellStyle name="Normal 2" xfId="2"/>
    <cellStyle name="Normal 2 2" xfId="3"/>
    <cellStyle name="Normal 2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225260</xdr:colOff>
      <xdr:row>0</xdr:row>
      <xdr:rowOff>30327</xdr:rowOff>
    </xdr:from>
    <xdr:to>
      <xdr:col>1</xdr:col>
      <xdr:colOff>451955</xdr:colOff>
      <xdr:row>4</xdr:row>
      <xdr:rowOff>119779</xdr:rowOff>
    </xdr:to>
    <xdr:pic>
      <xdr:nvPicPr>
        <xdr:cNvPr id="2" name="Picture 1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260" y="30327"/>
          <a:ext cx="613648" cy="724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6"/>
  <sheetViews>
    <sheetView tabSelected="1" topLeftCell="A118" zoomScaleNormal="100" workbookViewId="0">
      <selection activeCell="F251" sqref="F251"/>
    </sheetView>
  </sheetViews>
  <sheetFormatPr baseColWidth="10" defaultColWidth="11.5703125" defaultRowHeight="12.75" x14ac:dyDescent="0.2"/>
  <cols>
    <col min="1" max="1" width="7.42578125" style="9" bestFit="1" customWidth="1"/>
    <col min="2" max="2" width="49.42578125" style="1" customWidth="1"/>
    <col min="3" max="3" width="8.5703125" style="1" bestFit="1" customWidth="1"/>
    <col min="4" max="4" width="11.140625" style="63" bestFit="1" customWidth="1"/>
    <col min="5" max="5" width="15.85546875" style="48" bestFit="1" customWidth="1"/>
    <col min="6" max="6" width="15.5703125" style="64" bestFit="1" customWidth="1"/>
    <col min="7" max="7" width="18.28515625" style="3" bestFit="1" customWidth="1"/>
    <col min="8" max="16384" width="11.5703125" style="3"/>
  </cols>
  <sheetData>
    <row r="1" spans="1:8" x14ac:dyDescent="0.2">
      <c r="A1" s="37"/>
      <c r="C1" s="43"/>
      <c r="D1" s="43"/>
      <c r="E1" s="44"/>
      <c r="F1" s="45"/>
    </row>
    <row r="2" spans="1:8" x14ac:dyDescent="0.2">
      <c r="A2" s="37"/>
      <c r="C2" s="43"/>
      <c r="D2" s="43"/>
      <c r="E2" s="44"/>
      <c r="F2" s="45"/>
    </row>
    <row r="3" spans="1:8" x14ac:dyDescent="0.2">
      <c r="A3" s="37"/>
      <c r="B3" s="2" t="s">
        <v>5</v>
      </c>
      <c r="C3" s="43"/>
      <c r="D3" s="43"/>
      <c r="E3" s="44"/>
      <c r="F3" s="45"/>
    </row>
    <row r="4" spans="1:8" x14ac:dyDescent="0.2">
      <c r="A4" s="37"/>
      <c r="B4" s="2" t="s">
        <v>6</v>
      </c>
      <c r="C4" s="43"/>
      <c r="D4" s="46"/>
      <c r="E4" s="44"/>
      <c r="F4" s="45"/>
    </row>
    <row r="6" spans="1:8" ht="45.75" customHeight="1" x14ac:dyDescent="0.25">
      <c r="A6" s="107" t="s">
        <v>245</v>
      </c>
      <c r="B6" s="107"/>
      <c r="C6" s="107"/>
      <c r="D6" s="107"/>
      <c r="E6" s="107"/>
      <c r="F6" s="107"/>
    </row>
    <row r="7" spans="1:8" ht="15" customHeight="1" x14ac:dyDescent="0.2">
      <c r="A7" s="8"/>
      <c r="B7" s="7"/>
      <c r="C7" s="8"/>
      <c r="D7" s="47"/>
      <c r="E7" s="108" t="s">
        <v>18</v>
      </c>
      <c r="F7" s="108"/>
    </row>
    <row r="8" spans="1:8" x14ac:dyDescent="0.2">
      <c r="A8" s="11" t="s">
        <v>7</v>
      </c>
      <c r="B8" s="11" t="s">
        <v>4</v>
      </c>
      <c r="C8" s="12" t="s">
        <v>0</v>
      </c>
      <c r="D8" s="69" t="s">
        <v>1</v>
      </c>
      <c r="E8" s="49" t="s">
        <v>8</v>
      </c>
      <c r="F8" s="50" t="s">
        <v>2</v>
      </c>
    </row>
    <row r="9" spans="1:8" s="4" customFormat="1" x14ac:dyDescent="0.2">
      <c r="A9" s="38">
        <v>1</v>
      </c>
      <c r="B9" s="32" t="s">
        <v>19</v>
      </c>
      <c r="C9" s="71"/>
      <c r="D9" s="70"/>
      <c r="E9" s="51"/>
      <c r="F9" s="79"/>
    </row>
    <row r="10" spans="1:8" s="4" customFormat="1" x14ac:dyDescent="0.2">
      <c r="A10" s="39">
        <v>1.01</v>
      </c>
      <c r="B10" s="15" t="s">
        <v>20</v>
      </c>
      <c r="C10" s="72" t="s">
        <v>22</v>
      </c>
      <c r="D10" s="14">
        <v>2179</v>
      </c>
      <c r="E10" s="67">
        <v>1552</v>
      </c>
      <c r="F10" s="84">
        <f>(D10*E10)</f>
        <v>3381808</v>
      </c>
      <c r="G10" s="86"/>
      <c r="H10" s="86"/>
    </row>
    <row r="11" spans="1:8" s="4" customFormat="1" x14ac:dyDescent="0.2">
      <c r="A11" s="39"/>
      <c r="B11" s="15" t="s">
        <v>21</v>
      </c>
      <c r="C11" s="72"/>
      <c r="D11" s="14"/>
      <c r="E11" s="67"/>
      <c r="F11" s="85">
        <f>SUM(F10)</f>
        <v>3381808</v>
      </c>
      <c r="G11" s="86"/>
      <c r="H11" s="86"/>
    </row>
    <row r="12" spans="1:8" s="4" customFormat="1" x14ac:dyDescent="0.2">
      <c r="A12" s="38">
        <v>2</v>
      </c>
      <c r="B12" s="32" t="s">
        <v>23</v>
      </c>
      <c r="C12" s="39"/>
      <c r="D12" s="13"/>
      <c r="E12" s="67"/>
      <c r="F12" s="84"/>
      <c r="G12" s="86"/>
      <c r="H12" s="86"/>
    </row>
    <row r="13" spans="1:8" s="4" customFormat="1" x14ac:dyDescent="0.2">
      <c r="A13" s="39">
        <v>2.0099999999999998</v>
      </c>
      <c r="B13" s="15" t="s">
        <v>24</v>
      </c>
      <c r="C13" s="39" t="s">
        <v>25</v>
      </c>
      <c r="D13" s="13">
        <v>230</v>
      </c>
      <c r="E13" s="67">
        <v>12000</v>
      </c>
      <c r="F13" s="84">
        <f>(D13*E13)</f>
        <v>2760000</v>
      </c>
      <c r="G13" s="86"/>
      <c r="H13" s="86"/>
    </row>
    <row r="14" spans="1:8" s="4" customFormat="1" x14ac:dyDescent="0.2">
      <c r="A14" s="39">
        <v>2.02</v>
      </c>
      <c r="B14" s="15" t="s">
        <v>26</v>
      </c>
      <c r="C14" s="39" t="s">
        <v>25</v>
      </c>
      <c r="D14" s="66">
        <v>3174</v>
      </c>
      <c r="E14" s="67">
        <v>3600</v>
      </c>
      <c r="F14" s="84">
        <f t="shared" ref="F14:F22" si="0">(D14*E14)</f>
        <v>11426400</v>
      </c>
      <c r="G14" s="86"/>
      <c r="H14" s="86"/>
    </row>
    <row r="15" spans="1:8" s="4" customFormat="1" ht="25.5" x14ac:dyDescent="0.2">
      <c r="A15" s="39">
        <v>2.0299999999999998</v>
      </c>
      <c r="B15" s="15" t="s">
        <v>27</v>
      </c>
      <c r="C15" s="39" t="s">
        <v>25</v>
      </c>
      <c r="D15" s="66">
        <v>3404</v>
      </c>
      <c r="E15" s="67">
        <v>16250</v>
      </c>
      <c r="F15" s="84">
        <f t="shared" si="0"/>
        <v>55315000</v>
      </c>
      <c r="G15" s="86"/>
      <c r="H15" s="86"/>
    </row>
    <row r="16" spans="1:8" s="4" customFormat="1" ht="38.25" x14ac:dyDescent="0.2">
      <c r="A16" s="39">
        <v>2.04</v>
      </c>
      <c r="B16" s="15" t="s">
        <v>246</v>
      </c>
      <c r="C16" s="39" t="s">
        <v>25</v>
      </c>
      <c r="D16" s="13">
        <v>125</v>
      </c>
      <c r="E16" s="67">
        <v>619633</v>
      </c>
      <c r="F16" s="84">
        <f t="shared" si="0"/>
        <v>77454125</v>
      </c>
      <c r="G16" s="86"/>
      <c r="H16" s="86"/>
    </row>
    <row r="17" spans="1:8" s="4" customFormat="1" ht="26.25" customHeight="1" x14ac:dyDescent="0.2">
      <c r="A17" s="39">
        <v>2.0499999999999998</v>
      </c>
      <c r="B17" s="15" t="s">
        <v>247</v>
      </c>
      <c r="C17" s="39" t="s">
        <v>25</v>
      </c>
      <c r="D17" s="13">
        <v>150</v>
      </c>
      <c r="E17" s="67">
        <v>546948</v>
      </c>
      <c r="F17" s="84">
        <f t="shared" si="0"/>
        <v>82042200</v>
      </c>
      <c r="G17" s="86"/>
      <c r="H17" s="86"/>
    </row>
    <row r="18" spans="1:8" s="4" customFormat="1" x14ac:dyDescent="0.2">
      <c r="A18" s="39">
        <v>2.06</v>
      </c>
      <c r="B18" s="15" t="s">
        <v>28</v>
      </c>
      <c r="C18" s="39" t="s">
        <v>22</v>
      </c>
      <c r="D18" s="13">
        <v>30</v>
      </c>
      <c r="E18" s="67">
        <v>27949</v>
      </c>
      <c r="F18" s="84">
        <f t="shared" si="0"/>
        <v>838470</v>
      </c>
      <c r="G18" s="86"/>
      <c r="H18" s="86"/>
    </row>
    <row r="19" spans="1:8" s="4" customFormat="1" ht="38.25" x14ac:dyDescent="0.2">
      <c r="A19" s="39">
        <v>2.0699999999999998</v>
      </c>
      <c r="B19" s="15" t="s">
        <v>248</v>
      </c>
      <c r="C19" s="39" t="s">
        <v>25</v>
      </c>
      <c r="D19" s="13">
        <v>22</v>
      </c>
      <c r="E19" s="67">
        <v>579986</v>
      </c>
      <c r="F19" s="84">
        <f t="shared" si="0"/>
        <v>12759692</v>
      </c>
      <c r="G19" s="86"/>
      <c r="H19" s="86"/>
    </row>
    <row r="20" spans="1:8" s="4" customFormat="1" ht="25.5" x14ac:dyDescent="0.2">
      <c r="A20" s="39">
        <v>2.08</v>
      </c>
      <c r="B20" s="15" t="s">
        <v>249</v>
      </c>
      <c r="C20" s="39" t="s">
        <v>22</v>
      </c>
      <c r="D20" s="13">
        <v>615</v>
      </c>
      <c r="E20" s="67">
        <v>48137</v>
      </c>
      <c r="F20" s="84">
        <f t="shared" si="0"/>
        <v>29604255</v>
      </c>
      <c r="G20" s="86"/>
      <c r="H20" s="86"/>
    </row>
    <row r="21" spans="1:8" s="4" customFormat="1" ht="38.25" x14ac:dyDescent="0.2">
      <c r="A21" s="39">
        <v>2.09</v>
      </c>
      <c r="B21" s="15" t="s">
        <v>250</v>
      </c>
      <c r="C21" s="39" t="s">
        <v>22</v>
      </c>
      <c r="D21" s="13">
        <v>964</v>
      </c>
      <c r="E21" s="67">
        <v>119652</v>
      </c>
      <c r="F21" s="84">
        <f t="shared" si="0"/>
        <v>115344528</v>
      </c>
      <c r="G21" s="86"/>
      <c r="H21" s="86"/>
    </row>
    <row r="22" spans="1:8" s="4" customFormat="1" ht="14.25" customHeight="1" x14ac:dyDescent="0.2">
      <c r="A22" s="40">
        <v>2.1</v>
      </c>
      <c r="B22" s="15" t="s">
        <v>29</v>
      </c>
      <c r="C22" s="39" t="s">
        <v>25</v>
      </c>
      <c r="D22" s="13">
        <v>100</v>
      </c>
      <c r="E22" s="67">
        <v>44899</v>
      </c>
      <c r="F22" s="84">
        <f t="shared" si="0"/>
        <v>4489900</v>
      </c>
      <c r="G22" s="86"/>
      <c r="H22" s="86"/>
    </row>
    <row r="23" spans="1:8" s="4" customFormat="1" x14ac:dyDescent="0.2">
      <c r="A23" s="39"/>
      <c r="B23" s="15" t="s">
        <v>30</v>
      </c>
      <c r="C23" s="72"/>
      <c r="D23" s="14"/>
      <c r="E23" s="67"/>
      <c r="F23" s="85">
        <f>SUM(F13:F22)</f>
        <v>392034570</v>
      </c>
      <c r="G23" s="86"/>
      <c r="H23" s="86"/>
    </row>
    <row r="24" spans="1:8" s="4" customFormat="1" x14ac:dyDescent="0.2">
      <c r="A24" s="38">
        <v>3</v>
      </c>
      <c r="B24" s="32" t="s">
        <v>31</v>
      </c>
      <c r="C24" s="72"/>
      <c r="D24" s="14"/>
      <c r="E24" s="67"/>
      <c r="F24" s="84"/>
      <c r="G24" s="86"/>
      <c r="H24" s="86"/>
    </row>
    <row r="25" spans="1:8" s="4" customFormat="1" x14ac:dyDescent="0.2">
      <c r="A25" s="39">
        <v>3.01</v>
      </c>
      <c r="B25" s="15" t="s">
        <v>28</v>
      </c>
      <c r="C25" s="39" t="s">
        <v>22</v>
      </c>
      <c r="D25" s="13">
        <v>6</v>
      </c>
      <c r="E25" s="67">
        <v>27949</v>
      </c>
      <c r="F25" s="84">
        <f>(D25*E25)</f>
        <v>167694</v>
      </c>
      <c r="G25" s="86"/>
      <c r="H25" s="86"/>
    </row>
    <row r="26" spans="1:8" s="4" customFormat="1" ht="25.5" x14ac:dyDescent="0.2">
      <c r="A26" s="39">
        <v>3.02</v>
      </c>
      <c r="B26" s="15" t="s">
        <v>251</v>
      </c>
      <c r="C26" s="39" t="s">
        <v>25</v>
      </c>
      <c r="D26" s="13">
        <v>17.5</v>
      </c>
      <c r="E26" s="67">
        <v>546948</v>
      </c>
      <c r="F26" s="84">
        <f t="shared" ref="F26:F35" si="1">(D26*E26)</f>
        <v>9571590</v>
      </c>
      <c r="G26" s="86"/>
      <c r="H26" s="86"/>
    </row>
    <row r="27" spans="1:8" s="4" customFormat="1" ht="38.25" x14ac:dyDescent="0.2">
      <c r="A27" s="39">
        <v>3.03</v>
      </c>
      <c r="B27" s="15" t="s">
        <v>252</v>
      </c>
      <c r="C27" s="39" t="s">
        <v>25</v>
      </c>
      <c r="D27" s="13">
        <v>8.5</v>
      </c>
      <c r="E27" s="67">
        <v>718005</v>
      </c>
      <c r="F27" s="84">
        <f t="shared" si="1"/>
        <v>6103042.5</v>
      </c>
      <c r="G27" s="86"/>
      <c r="H27" s="86"/>
    </row>
    <row r="28" spans="1:8" s="4" customFormat="1" ht="51" x14ac:dyDescent="0.2">
      <c r="A28" s="39">
        <v>3.04</v>
      </c>
      <c r="B28" s="15" t="s">
        <v>213</v>
      </c>
      <c r="C28" s="39" t="s">
        <v>25</v>
      </c>
      <c r="D28" s="13">
        <v>41.5</v>
      </c>
      <c r="E28" s="67">
        <v>718005</v>
      </c>
      <c r="F28" s="84">
        <f t="shared" si="1"/>
        <v>29797207.5</v>
      </c>
      <c r="G28" s="86"/>
      <c r="H28" s="86"/>
    </row>
    <row r="29" spans="1:8" s="4" customFormat="1" ht="38.25" x14ac:dyDescent="0.2">
      <c r="A29" s="39">
        <v>3.05</v>
      </c>
      <c r="B29" s="15" t="s">
        <v>214</v>
      </c>
      <c r="C29" s="39" t="s">
        <v>25</v>
      </c>
      <c r="D29" s="13">
        <v>92.5</v>
      </c>
      <c r="E29" s="67">
        <v>791198</v>
      </c>
      <c r="F29" s="84">
        <f t="shared" si="1"/>
        <v>73185815</v>
      </c>
      <c r="G29" s="86"/>
      <c r="H29" s="86"/>
    </row>
    <row r="30" spans="1:8" s="4" customFormat="1" ht="38.25" x14ac:dyDescent="0.2">
      <c r="A30" s="39">
        <v>3.06</v>
      </c>
      <c r="B30" s="15" t="s">
        <v>253</v>
      </c>
      <c r="C30" s="39" t="s">
        <v>25</v>
      </c>
      <c r="D30" s="13">
        <v>40.5</v>
      </c>
      <c r="E30" s="67">
        <v>718005</v>
      </c>
      <c r="F30" s="84">
        <f t="shared" si="1"/>
        <v>29079202.5</v>
      </c>
      <c r="G30" s="86"/>
      <c r="H30" s="86"/>
    </row>
    <row r="31" spans="1:8" s="4" customFormat="1" ht="25.5" x14ac:dyDescent="0.2">
      <c r="A31" s="39">
        <v>3.07</v>
      </c>
      <c r="B31" s="15" t="s">
        <v>254</v>
      </c>
      <c r="C31" s="39" t="s">
        <v>25</v>
      </c>
      <c r="D31" s="13">
        <v>18.5</v>
      </c>
      <c r="E31" s="67">
        <v>808170</v>
      </c>
      <c r="F31" s="84">
        <f t="shared" si="1"/>
        <v>14951145</v>
      </c>
      <c r="G31" s="86"/>
      <c r="H31" s="86"/>
    </row>
    <row r="32" spans="1:8" s="4" customFormat="1" ht="38.25" x14ac:dyDescent="0.2">
      <c r="A32" s="39">
        <v>3.08</v>
      </c>
      <c r="B32" s="15" t="s">
        <v>255</v>
      </c>
      <c r="C32" s="39" t="s">
        <v>25</v>
      </c>
      <c r="D32" s="13">
        <v>17</v>
      </c>
      <c r="E32" s="67">
        <v>633258</v>
      </c>
      <c r="F32" s="84">
        <f t="shared" si="1"/>
        <v>10765386</v>
      </c>
      <c r="G32" s="86"/>
      <c r="H32" s="86"/>
    </row>
    <row r="33" spans="1:8" s="4" customFormat="1" ht="38.25" x14ac:dyDescent="0.2">
      <c r="A33" s="39">
        <v>3.09</v>
      </c>
      <c r="B33" s="15" t="s">
        <v>32</v>
      </c>
      <c r="C33" s="39" t="s">
        <v>3</v>
      </c>
      <c r="D33" s="13">
        <v>758</v>
      </c>
      <c r="E33" s="67">
        <v>32862</v>
      </c>
      <c r="F33" s="84">
        <f t="shared" si="1"/>
        <v>24909396</v>
      </c>
      <c r="G33" s="86"/>
      <c r="H33" s="86"/>
    </row>
    <row r="34" spans="1:8" s="4" customFormat="1" ht="38.25" x14ac:dyDescent="0.2">
      <c r="A34" s="40">
        <v>3.1</v>
      </c>
      <c r="B34" s="15" t="s">
        <v>33</v>
      </c>
      <c r="C34" s="39" t="s">
        <v>3</v>
      </c>
      <c r="D34" s="13">
        <v>71</v>
      </c>
      <c r="E34" s="67">
        <v>42007</v>
      </c>
      <c r="F34" s="84">
        <f t="shared" si="1"/>
        <v>2982497</v>
      </c>
      <c r="G34" s="86"/>
      <c r="H34" s="86"/>
    </row>
    <row r="35" spans="1:8" s="4" customFormat="1" ht="38.25" x14ac:dyDescent="0.2">
      <c r="A35" s="39">
        <v>3.11</v>
      </c>
      <c r="B35" s="15" t="s">
        <v>34</v>
      </c>
      <c r="C35" s="39" t="s">
        <v>3</v>
      </c>
      <c r="D35" s="13">
        <v>31</v>
      </c>
      <c r="E35" s="67">
        <v>19351</v>
      </c>
      <c r="F35" s="84">
        <f t="shared" si="1"/>
        <v>599881</v>
      </c>
      <c r="G35" s="86"/>
      <c r="H35" s="86"/>
    </row>
    <row r="36" spans="1:8" s="4" customFormat="1" ht="25.5" x14ac:dyDescent="0.2">
      <c r="A36" s="39">
        <v>3.12</v>
      </c>
      <c r="B36" s="15" t="s">
        <v>36</v>
      </c>
      <c r="C36" s="39" t="s">
        <v>35</v>
      </c>
      <c r="D36" s="66">
        <v>3167</v>
      </c>
      <c r="E36" s="67">
        <v>10322</v>
      </c>
      <c r="F36" s="84">
        <f>(D36*E36)</f>
        <v>32689774</v>
      </c>
      <c r="G36" s="86"/>
      <c r="H36" s="86"/>
    </row>
    <row r="37" spans="1:8" s="4" customFormat="1" ht="25.5" x14ac:dyDescent="0.2">
      <c r="A37" s="39"/>
      <c r="B37" s="15" t="s">
        <v>37</v>
      </c>
      <c r="C37" s="72"/>
      <c r="D37" s="14"/>
      <c r="E37" s="67"/>
      <c r="F37" s="85">
        <f>SUM(F25:F36)</f>
        <v>234802630.5</v>
      </c>
      <c r="G37" s="86"/>
      <c r="H37" s="86"/>
    </row>
    <row r="38" spans="1:8" s="4" customFormat="1" x14ac:dyDescent="0.2">
      <c r="A38" s="38">
        <v>4</v>
      </c>
      <c r="B38" s="32" t="s">
        <v>38</v>
      </c>
      <c r="C38" s="72"/>
      <c r="D38" s="14"/>
      <c r="E38" s="67"/>
      <c r="F38" s="84"/>
      <c r="G38" s="86"/>
      <c r="H38" s="86"/>
    </row>
    <row r="39" spans="1:8" s="4" customFormat="1" ht="25.5" x14ac:dyDescent="0.2">
      <c r="A39" s="39">
        <v>4.01</v>
      </c>
      <c r="B39" s="15" t="s">
        <v>40</v>
      </c>
      <c r="C39" s="39" t="s">
        <v>203</v>
      </c>
      <c r="D39" s="66">
        <v>103708</v>
      </c>
      <c r="E39" s="67">
        <v>3698</v>
      </c>
      <c r="F39" s="84">
        <f>(D39*E39)</f>
        <v>383512184</v>
      </c>
      <c r="G39" s="86"/>
      <c r="H39" s="86"/>
    </row>
    <row r="40" spans="1:8" s="4" customFormat="1" x14ac:dyDescent="0.2">
      <c r="A40" s="39"/>
      <c r="B40" s="15" t="s">
        <v>41</v>
      </c>
      <c r="C40" s="72"/>
      <c r="D40" s="14"/>
      <c r="E40" s="67"/>
      <c r="F40" s="85">
        <f>SUM(F39)</f>
        <v>383512184</v>
      </c>
      <c r="G40" s="86"/>
      <c r="H40" s="86"/>
    </row>
    <row r="41" spans="1:8" s="4" customFormat="1" x14ac:dyDescent="0.2">
      <c r="A41" s="38">
        <v>5</v>
      </c>
      <c r="B41" s="32" t="s">
        <v>206</v>
      </c>
      <c r="C41" s="39"/>
      <c r="D41" s="13"/>
      <c r="E41" s="67"/>
      <c r="F41" s="84"/>
      <c r="G41" s="86"/>
      <c r="H41" s="86"/>
    </row>
    <row r="42" spans="1:8" s="4" customFormat="1" x14ac:dyDescent="0.2">
      <c r="A42" s="39">
        <v>5.01</v>
      </c>
      <c r="B42" s="15" t="s">
        <v>42</v>
      </c>
      <c r="C42" s="39" t="s">
        <v>22</v>
      </c>
      <c r="D42" s="66">
        <v>1200</v>
      </c>
      <c r="E42" s="67">
        <v>37823</v>
      </c>
      <c r="F42" s="84">
        <f>(D42*E42)</f>
        <v>45387600</v>
      </c>
      <c r="G42" s="86"/>
      <c r="H42" s="86"/>
    </row>
    <row r="43" spans="1:8" s="4" customFormat="1" x14ac:dyDescent="0.2">
      <c r="A43" s="39">
        <v>5.0199999999999996</v>
      </c>
      <c r="B43" s="15" t="s">
        <v>205</v>
      </c>
      <c r="C43" s="39" t="s">
        <v>22</v>
      </c>
      <c r="D43" s="66">
        <v>2377.6159625000164</v>
      </c>
      <c r="E43" s="67">
        <v>75646</v>
      </c>
      <c r="F43" s="84">
        <f>D43*E43</f>
        <v>179857137.09927624</v>
      </c>
      <c r="G43" s="86"/>
      <c r="H43" s="86"/>
    </row>
    <row r="44" spans="1:8" s="4" customFormat="1" x14ac:dyDescent="0.2">
      <c r="A44" s="39">
        <v>5.03</v>
      </c>
      <c r="B44" s="15" t="s">
        <v>207</v>
      </c>
      <c r="C44" s="39" t="s">
        <v>22</v>
      </c>
      <c r="D44" s="66">
        <v>4350</v>
      </c>
      <c r="E44" s="67">
        <v>22345</v>
      </c>
      <c r="F44" s="84">
        <f>D44*E44</f>
        <v>97200750</v>
      </c>
      <c r="G44" s="86"/>
      <c r="H44" s="86"/>
    </row>
    <row r="45" spans="1:8" s="4" customFormat="1" x14ac:dyDescent="0.2">
      <c r="A45" s="39">
        <v>5.04</v>
      </c>
      <c r="B45" s="15" t="s">
        <v>208</v>
      </c>
      <c r="C45" s="39" t="s">
        <v>22</v>
      </c>
      <c r="D45" s="66">
        <v>300</v>
      </c>
      <c r="E45" s="67">
        <v>26103</v>
      </c>
      <c r="F45" s="84">
        <f>D45*E45</f>
        <v>7830900</v>
      </c>
      <c r="G45" s="86"/>
      <c r="H45" s="86"/>
    </row>
    <row r="46" spans="1:8" s="4" customFormat="1" x14ac:dyDescent="0.2">
      <c r="A46" s="39">
        <v>5.05</v>
      </c>
      <c r="B46" s="15" t="s">
        <v>209</v>
      </c>
      <c r="C46" s="39" t="s">
        <v>3</v>
      </c>
      <c r="D46" s="66">
        <v>380</v>
      </c>
      <c r="E46" s="67">
        <v>5591</v>
      </c>
      <c r="F46" s="84">
        <f>D46*E46</f>
        <v>2124580</v>
      </c>
      <c r="G46" s="86"/>
      <c r="H46" s="86"/>
    </row>
    <row r="47" spans="1:8" s="4" customFormat="1" x14ac:dyDescent="0.2">
      <c r="A47" s="39"/>
      <c r="B47" s="15" t="s">
        <v>210</v>
      </c>
      <c r="C47" s="39"/>
      <c r="D47" s="13"/>
      <c r="E47" s="67"/>
      <c r="F47" s="85">
        <f>SUM(F42:F46)</f>
        <v>332400967.09927624</v>
      </c>
      <c r="G47" s="95"/>
      <c r="H47" s="95"/>
    </row>
    <row r="48" spans="1:8" s="86" customFormat="1" x14ac:dyDescent="0.2">
      <c r="A48" s="94">
        <v>6</v>
      </c>
      <c r="B48" s="87" t="s">
        <v>211</v>
      </c>
      <c r="C48" s="83"/>
      <c r="D48" s="24"/>
      <c r="E48" s="84"/>
      <c r="F48" s="85"/>
      <c r="G48" s="95"/>
      <c r="H48" s="95"/>
    </row>
    <row r="49" spans="1:8" s="86" customFormat="1" x14ac:dyDescent="0.2">
      <c r="A49" s="83">
        <v>6.01</v>
      </c>
      <c r="B49" s="27" t="s">
        <v>212</v>
      </c>
      <c r="C49" s="83" t="s">
        <v>22</v>
      </c>
      <c r="D49" s="24">
        <v>3950</v>
      </c>
      <c r="E49" s="84">
        <v>4910</v>
      </c>
      <c r="F49" s="84">
        <f>(D49*E49)</f>
        <v>19394500</v>
      </c>
      <c r="G49" s="95"/>
      <c r="H49" s="95"/>
    </row>
    <row r="50" spans="1:8" s="86" customFormat="1" x14ac:dyDescent="0.2">
      <c r="A50" s="83">
        <v>6.02</v>
      </c>
      <c r="B50" s="27" t="s">
        <v>215</v>
      </c>
      <c r="C50" s="83" t="s">
        <v>22</v>
      </c>
      <c r="D50" s="24">
        <v>2500</v>
      </c>
      <c r="E50" s="84">
        <v>7390</v>
      </c>
      <c r="F50" s="84">
        <f t="shared" ref="F50:F51" si="2">(D50*E50)</f>
        <v>18475000</v>
      </c>
      <c r="G50" s="95"/>
      <c r="H50" s="95"/>
    </row>
    <row r="51" spans="1:8" s="86" customFormat="1" x14ac:dyDescent="0.2">
      <c r="A51" s="83">
        <v>6.03</v>
      </c>
      <c r="B51" s="27" t="s">
        <v>216</v>
      </c>
      <c r="C51" s="83" t="s">
        <v>22</v>
      </c>
      <c r="D51" s="24">
        <v>970</v>
      </c>
      <c r="E51" s="84">
        <v>8400</v>
      </c>
      <c r="F51" s="84">
        <f t="shared" si="2"/>
        <v>8148000</v>
      </c>
      <c r="G51" s="95"/>
      <c r="H51" s="95"/>
    </row>
    <row r="52" spans="1:8" s="86" customFormat="1" x14ac:dyDescent="0.2">
      <c r="A52" s="83"/>
      <c r="B52" s="27" t="s">
        <v>217</v>
      </c>
      <c r="C52" s="83"/>
      <c r="D52" s="24"/>
      <c r="E52" s="84"/>
      <c r="F52" s="85">
        <f>SUM(F49:F51)</f>
        <v>46017500</v>
      </c>
      <c r="G52" s="95"/>
      <c r="H52" s="95"/>
    </row>
    <row r="53" spans="1:8" s="86" customFormat="1" x14ac:dyDescent="0.2">
      <c r="A53" s="94">
        <v>7</v>
      </c>
      <c r="B53" s="97" t="s">
        <v>218</v>
      </c>
      <c r="C53" s="98"/>
      <c r="D53" s="99"/>
      <c r="E53" s="100"/>
      <c r="F53" s="85"/>
      <c r="G53" s="95"/>
      <c r="H53" s="95"/>
    </row>
    <row r="54" spans="1:8" s="86" customFormat="1" x14ac:dyDescent="0.2">
      <c r="A54" s="83">
        <v>7.01</v>
      </c>
      <c r="B54" s="98" t="s">
        <v>219</v>
      </c>
      <c r="C54" s="98" t="s">
        <v>22</v>
      </c>
      <c r="D54" s="101">
        <v>1520</v>
      </c>
      <c r="E54" s="100">
        <v>22150</v>
      </c>
      <c r="F54" s="84">
        <f>(D54*E54)</f>
        <v>33668000</v>
      </c>
      <c r="G54" s="95"/>
      <c r="H54" s="95"/>
    </row>
    <row r="55" spans="1:8" s="86" customFormat="1" x14ac:dyDescent="0.2">
      <c r="A55" s="83">
        <v>7.02</v>
      </c>
      <c r="B55" s="98" t="s">
        <v>220</v>
      </c>
      <c r="C55" s="98" t="s">
        <v>22</v>
      </c>
      <c r="D55" s="101">
        <v>1520</v>
      </c>
      <c r="E55" s="100">
        <v>55167</v>
      </c>
      <c r="F55" s="84">
        <f t="shared" ref="F55:F57" si="3">(D55*E55)</f>
        <v>83853840</v>
      </c>
      <c r="G55" s="95"/>
      <c r="H55" s="95"/>
    </row>
    <row r="56" spans="1:8" s="86" customFormat="1" x14ac:dyDescent="0.2">
      <c r="A56" s="83">
        <v>7.03</v>
      </c>
      <c r="B56" s="98" t="s">
        <v>221</v>
      </c>
      <c r="C56" s="98" t="s">
        <v>3</v>
      </c>
      <c r="D56" s="101">
        <v>953.93</v>
      </c>
      <c r="E56" s="100">
        <v>6850</v>
      </c>
      <c r="F56" s="84">
        <f t="shared" si="3"/>
        <v>6534420.5</v>
      </c>
      <c r="G56" s="95"/>
      <c r="H56" s="95"/>
    </row>
    <row r="57" spans="1:8" s="86" customFormat="1" ht="25.5" x14ac:dyDescent="0.2">
      <c r="A57" s="83">
        <v>7.04</v>
      </c>
      <c r="B57" s="102" t="s">
        <v>222</v>
      </c>
      <c r="C57" s="98" t="s">
        <v>22</v>
      </c>
      <c r="D57" s="99">
        <v>477</v>
      </c>
      <c r="E57" s="100">
        <v>50350</v>
      </c>
      <c r="F57" s="84">
        <f t="shared" si="3"/>
        <v>24016950</v>
      </c>
      <c r="G57" s="95"/>
      <c r="H57" s="95"/>
    </row>
    <row r="58" spans="1:8" s="86" customFormat="1" x14ac:dyDescent="0.2">
      <c r="A58" s="83"/>
      <c r="B58" s="98" t="s">
        <v>223</v>
      </c>
      <c r="C58" s="98"/>
      <c r="D58" s="99"/>
      <c r="E58" s="100"/>
      <c r="F58" s="85">
        <f>SUM(F54:F57)</f>
        <v>148073210.5</v>
      </c>
      <c r="G58" s="95"/>
      <c r="H58" s="95"/>
    </row>
    <row r="59" spans="1:8" s="86" customFormat="1" x14ac:dyDescent="0.2">
      <c r="A59" s="94">
        <v>8</v>
      </c>
      <c r="B59" s="97" t="s">
        <v>224</v>
      </c>
      <c r="C59" s="98"/>
      <c r="D59" s="99"/>
      <c r="E59" s="100"/>
      <c r="F59" s="85"/>
      <c r="G59" s="95"/>
      <c r="H59" s="95"/>
    </row>
    <row r="60" spans="1:8" s="86" customFormat="1" x14ac:dyDescent="0.2">
      <c r="A60" s="83">
        <v>8.01</v>
      </c>
      <c r="B60" s="98" t="s">
        <v>225</v>
      </c>
      <c r="C60" s="98" t="s">
        <v>22</v>
      </c>
      <c r="D60" s="101">
        <v>1324</v>
      </c>
      <c r="E60" s="100">
        <v>57550</v>
      </c>
      <c r="F60" s="84">
        <f>(D60*E60)</f>
        <v>76196200</v>
      </c>
      <c r="G60" s="95"/>
      <c r="H60" s="95"/>
    </row>
    <row r="61" spans="1:8" s="86" customFormat="1" x14ac:dyDescent="0.2">
      <c r="A61" s="83"/>
      <c r="B61" s="98" t="s">
        <v>226</v>
      </c>
      <c r="C61" s="98"/>
      <c r="D61" s="99"/>
      <c r="E61" s="100"/>
      <c r="F61" s="85">
        <f>SUM(F60)</f>
        <v>76196200</v>
      </c>
      <c r="G61" s="95"/>
      <c r="H61" s="95"/>
    </row>
    <row r="62" spans="1:8" s="86" customFormat="1" x14ac:dyDescent="0.2">
      <c r="A62" s="94">
        <v>9</v>
      </c>
      <c r="B62" s="97" t="s">
        <v>227</v>
      </c>
      <c r="C62" s="98"/>
      <c r="D62" s="99"/>
      <c r="E62" s="100"/>
      <c r="F62" s="85"/>
      <c r="G62" s="95"/>
      <c r="H62" s="95"/>
    </row>
    <row r="63" spans="1:8" s="86" customFormat="1" ht="38.25" x14ac:dyDescent="0.2">
      <c r="A63" s="83">
        <v>9.01</v>
      </c>
      <c r="B63" s="103" t="s">
        <v>228</v>
      </c>
      <c r="C63" s="98" t="s">
        <v>3</v>
      </c>
      <c r="D63" s="99">
        <v>80</v>
      </c>
      <c r="E63" s="100">
        <v>122000</v>
      </c>
      <c r="F63" s="84">
        <f>(D63*E63)</f>
        <v>9760000</v>
      </c>
      <c r="G63" s="95"/>
      <c r="H63" s="95"/>
    </row>
    <row r="64" spans="1:8" s="86" customFormat="1" ht="25.5" x14ac:dyDescent="0.2">
      <c r="A64" s="83">
        <v>9.02</v>
      </c>
      <c r="B64" s="103" t="s">
        <v>229</v>
      </c>
      <c r="C64" s="98" t="s">
        <v>22</v>
      </c>
      <c r="D64" s="99">
        <v>263</v>
      </c>
      <c r="E64" s="100">
        <v>372500</v>
      </c>
      <c r="F64" s="84">
        <f t="shared" ref="F64:F65" si="4">(D64*E64)</f>
        <v>97967500</v>
      </c>
      <c r="G64" s="95"/>
      <c r="H64" s="95"/>
    </row>
    <row r="65" spans="1:8" s="86" customFormat="1" ht="38.25" x14ac:dyDescent="0.2">
      <c r="A65" s="83">
        <v>9.0299999999999994</v>
      </c>
      <c r="B65" s="103" t="s">
        <v>230</v>
      </c>
      <c r="C65" s="98" t="s">
        <v>52</v>
      </c>
      <c r="D65" s="99">
        <v>1</v>
      </c>
      <c r="E65" s="100">
        <v>335000</v>
      </c>
      <c r="F65" s="84">
        <f t="shared" si="4"/>
        <v>335000</v>
      </c>
      <c r="G65" s="95"/>
      <c r="H65" s="95"/>
    </row>
    <row r="66" spans="1:8" s="86" customFormat="1" x14ac:dyDescent="0.2">
      <c r="A66" s="83"/>
      <c r="B66" s="98" t="s">
        <v>231</v>
      </c>
      <c r="C66" s="98"/>
      <c r="D66" s="99"/>
      <c r="E66" s="100"/>
      <c r="F66" s="85">
        <f>SUM(F63:F65)</f>
        <v>108062500</v>
      </c>
      <c r="G66" s="95"/>
      <c r="H66" s="95"/>
    </row>
    <row r="67" spans="1:8" s="4" customFormat="1" x14ac:dyDescent="0.2">
      <c r="A67" s="38">
        <v>10</v>
      </c>
      <c r="B67" s="32" t="s">
        <v>43</v>
      </c>
      <c r="C67" s="39"/>
      <c r="D67" s="13"/>
      <c r="E67" s="67"/>
      <c r="F67" s="84"/>
      <c r="G67" s="95"/>
      <c r="H67" s="95"/>
    </row>
    <row r="68" spans="1:8" s="4" customFormat="1" ht="38.25" x14ac:dyDescent="0.2">
      <c r="A68" s="39">
        <v>10.01</v>
      </c>
      <c r="B68" s="15" t="s">
        <v>44</v>
      </c>
      <c r="C68" s="39" t="s">
        <v>22</v>
      </c>
      <c r="D68" s="13">
        <v>70</v>
      </c>
      <c r="E68" s="67">
        <v>24572</v>
      </c>
      <c r="F68" s="84">
        <f>(D68*E68)</f>
        <v>1720040</v>
      </c>
      <c r="G68" s="95"/>
      <c r="H68" s="95"/>
    </row>
    <row r="69" spans="1:8" s="4" customFormat="1" ht="25.5" x14ac:dyDescent="0.2">
      <c r="A69" s="39">
        <v>10.02</v>
      </c>
      <c r="B69" s="15" t="s">
        <v>45</v>
      </c>
      <c r="C69" s="39" t="s">
        <v>3</v>
      </c>
      <c r="D69" s="13">
        <v>76</v>
      </c>
      <c r="E69" s="67">
        <v>16906</v>
      </c>
      <c r="F69" s="84">
        <f t="shared" ref="F69:F72" si="5">(D69*E69)</f>
        <v>1284856</v>
      </c>
      <c r="G69" s="95"/>
      <c r="H69" s="95"/>
    </row>
    <row r="70" spans="1:8" s="4" customFormat="1" ht="38.25" x14ac:dyDescent="0.2">
      <c r="A70" s="39">
        <v>10.029999999999999</v>
      </c>
      <c r="B70" s="15" t="s">
        <v>46</v>
      </c>
      <c r="C70" s="39" t="s">
        <v>22</v>
      </c>
      <c r="D70" s="13">
        <v>797</v>
      </c>
      <c r="E70" s="67">
        <v>50262</v>
      </c>
      <c r="F70" s="84">
        <f t="shared" si="5"/>
        <v>40058814</v>
      </c>
      <c r="G70" s="95"/>
      <c r="H70" s="95"/>
    </row>
    <row r="71" spans="1:8" ht="25.5" x14ac:dyDescent="0.2">
      <c r="A71" s="39">
        <v>10.039999999999999</v>
      </c>
      <c r="B71" s="15" t="s">
        <v>47</v>
      </c>
      <c r="C71" s="39" t="s">
        <v>39</v>
      </c>
      <c r="D71" s="66">
        <v>4500</v>
      </c>
      <c r="E71" s="67">
        <v>7500</v>
      </c>
      <c r="F71" s="84">
        <f t="shared" si="5"/>
        <v>33750000</v>
      </c>
      <c r="G71" s="95"/>
      <c r="H71" s="95"/>
    </row>
    <row r="72" spans="1:8" ht="25.5" x14ac:dyDescent="0.2">
      <c r="A72" s="39">
        <v>10.050000000000001</v>
      </c>
      <c r="B72" s="15" t="s">
        <v>48</v>
      </c>
      <c r="C72" s="39" t="s">
        <v>22</v>
      </c>
      <c r="D72" s="13">
        <v>797</v>
      </c>
      <c r="E72" s="67">
        <v>25444</v>
      </c>
      <c r="F72" s="84">
        <f t="shared" si="5"/>
        <v>20278868</v>
      </c>
      <c r="G72" s="95"/>
      <c r="H72" s="95"/>
    </row>
    <row r="73" spans="1:8" x14ac:dyDescent="0.2">
      <c r="A73" s="39">
        <v>10.06</v>
      </c>
      <c r="B73" s="15" t="s">
        <v>49</v>
      </c>
      <c r="C73" s="72"/>
      <c r="D73" s="16"/>
      <c r="E73" s="65"/>
      <c r="F73" s="85">
        <f>SUM(F68:F72)</f>
        <v>97092578</v>
      </c>
      <c r="G73" s="95"/>
      <c r="H73" s="95"/>
    </row>
    <row r="74" spans="1:8" x14ac:dyDescent="0.2">
      <c r="A74" s="39">
        <v>10.07</v>
      </c>
      <c r="B74" s="32" t="s">
        <v>50</v>
      </c>
      <c r="C74" s="72"/>
      <c r="D74" s="16"/>
      <c r="E74" s="65"/>
      <c r="F74" s="85"/>
      <c r="G74" s="95"/>
      <c r="H74" s="95"/>
    </row>
    <row r="75" spans="1:8" ht="25.5" x14ac:dyDescent="0.2">
      <c r="A75" s="39">
        <v>10.08</v>
      </c>
      <c r="B75" s="15" t="s">
        <v>51</v>
      </c>
      <c r="C75" s="72" t="s">
        <v>52</v>
      </c>
      <c r="D75" s="16">
        <v>35</v>
      </c>
      <c r="E75" s="65">
        <v>71772</v>
      </c>
      <c r="F75" s="84">
        <f>(D75*E75)</f>
        <v>2512020</v>
      </c>
      <c r="G75" s="95"/>
      <c r="H75" s="95"/>
    </row>
    <row r="76" spans="1:8" ht="25.5" x14ac:dyDescent="0.2">
      <c r="A76" s="39">
        <v>10.09</v>
      </c>
      <c r="B76" s="15" t="s">
        <v>53</v>
      </c>
      <c r="C76" s="72" t="s">
        <v>52</v>
      </c>
      <c r="D76" s="16">
        <v>15</v>
      </c>
      <c r="E76" s="65">
        <v>166647</v>
      </c>
      <c r="F76" s="84">
        <f t="shared" ref="F76:F80" si="6">(D76*E76)</f>
        <v>2499705</v>
      </c>
      <c r="G76" s="95"/>
      <c r="H76" s="95"/>
    </row>
    <row r="77" spans="1:8" ht="25.5" x14ac:dyDescent="0.2">
      <c r="A77" s="39">
        <v>10.1</v>
      </c>
      <c r="B77" s="15" t="s">
        <v>54</v>
      </c>
      <c r="C77" s="72" t="s">
        <v>3</v>
      </c>
      <c r="D77" s="16">
        <v>32</v>
      </c>
      <c r="E77" s="65">
        <v>103560</v>
      </c>
      <c r="F77" s="84">
        <f t="shared" si="6"/>
        <v>3313920</v>
      </c>
      <c r="G77" s="95"/>
      <c r="H77" s="95"/>
    </row>
    <row r="78" spans="1:8" ht="25.5" x14ac:dyDescent="0.2">
      <c r="A78" s="39">
        <v>10.11</v>
      </c>
      <c r="B78" s="15" t="s">
        <v>55</v>
      </c>
      <c r="C78" s="72" t="s">
        <v>3</v>
      </c>
      <c r="D78" s="16">
        <v>20</v>
      </c>
      <c r="E78" s="65">
        <v>47735</v>
      </c>
      <c r="F78" s="84">
        <f t="shared" si="6"/>
        <v>954700</v>
      </c>
      <c r="G78" s="95"/>
      <c r="H78" s="95"/>
    </row>
    <row r="79" spans="1:8" ht="25.5" x14ac:dyDescent="0.2">
      <c r="A79" s="39">
        <v>10.119999999999999</v>
      </c>
      <c r="B79" s="15" t="s">
        <v>56</v>
      </c>
      <c r="C79" s="72" t="s">
        <v>3</v>
      </c>
      <c r="D79" s="16">
        <v>19</v>
      </c>
      <c r="E79" s="65">
        <v>33846</v>
      </c>
      <c r="F79" s="84">
        <f t="shared" si="6"/>
        <v>643074</v>
      </c>
      <c r="G79" s="95"/>
      <c r="H79" s="95"/>
    </row>
    <row r="80" spans="1:8" ht="25.5" x14ac:dyDescent="0.2">
      <c r="A80" s="39">
        <v>10.130000000000001</v>
      </c>
      <c r="B80" s="15" t="s">
        <v>57</v>
      </c>
      <c r="C80" s="72" t="s">
        <v>3</v>
      </c>
      <c r="D80" s="16">
        <v>31</v>
      </c>
      <c r="E80" s="65">
        <v>26937</v>
      </c>
      <c r="F80" s="84">
        <f t="shared" si="6"/>
        <v>835047</v>
      </c>
      <c r="G80" s="95"/>
      <c r="H80" s="95"/>
    </row>
    <row r="81" spans="1:8" x14ac:dyDescent="0.2">
      <c r="A81" s="39"/>
      <c r="B81" s="15" t="s">
        <v>58</v>
      </c>
      <c r="C81" s="72"/>
      <c r="D81" s="16"/>
      <c r="E81" s="65"/>
      <c r="F81" s="85">
        <f>SUM(F75:F80)</f>
        <v>10758466</v>
      </c>
      <c r="G81" s="95"/>
      <c r="H81" s="95"/>
    </row>
    <row r="82" spans="1:8" x14ac:dyDescent="0.2">
      <c r="A82" s="38">
        <v>11</v>
      </c>
      <c r="B82" s="32" t="s">
        <v>59</v>
      </c>
      <c r="C82" s="72"/>
      <c r="D82" s="16"/>
      <c r="E82" s="65"/>
      <c r="F82" s="85"/>
      <c r="G82" s="95"/>
      <c r="H82" s="95"/>
    </row>
    <row r="83" spans="1:8" x14ac:dyDescent="0.2">
      <c r="A83" s="39">
        <v>11.01</v>
      </c>
      <c r="B83" s="15" t="s">
        <v>60</v>
      </c>
      <c r="C83" s="72" t="s">
        <v>25</v>
      </c>
      <c r="D83" s="16">
        <v>2</v>
      </c>
      <c r="E83" s="65">
        <v>15150</v>
      </c>
      <c r="F83" s="84">
        <f>(D83*E83)</f>
        <v>30300</v>
      </c>
      <c r="G83" s="95"/>
      <c r="H83" s="95"/>
    </row>
    <row r="84" spans="1:8" x14ac:dyDescent="0.2">
      <c r="A84" s="39">
        <v>11.02</v>
      </c>
      <c r="B84" s="15" t="s">
        <v>61</v>
      </c>
      <c r="C84" s="72" t="s">
        <v>25</v>
      </c>
      <c r="D84" s="16">
        <v>2</v>
      </c>
      <c r="E84" s="65">
        <v>15000</v>
      </c>
      <c r="F84" s="84">
        <f t="shared" ref="F84:F91" si="7">(D84*E84)</f>
        <v>30000</v>
      </c>
      <c r="G84" s="95"/>
      <c r="H84" s="95"/>
    </row>
    <row r="85" spans="1:8" x14ac:dyDescent="0.2">
      <c r="A85" s="39">
        <v>11.03</v>
      </c>
      <c r="B85" s="15" t="s">
        <v>62</v>
      </c>
      <c r="C85" s="72" t="s">
        <v>52</v>
      </c>
      <c r="D85" s="16">
        <v>4</v>
      </c>
      <c r="E85" s="65">
        <v>375186</v>
      </c>
      <c r="F85" s="84">
        <f t="shared" si="7"/>
        <v>1500744</v>
      </c>
      <c r="G85" s="95"/>
      <c r="H85" s="95"/>
    </row>
    <row r="86" spans="1:8" x14ac:dyDescent="0.2">
      <c r="A86" s="39">
        <v>11.04</v>
      </c>
      <c r="B86" s="15" t="s">
        <v>63</v>
      </c>
      <c r="C86" s="72" t="s">
        <v>52</v>
      </c>
      <c r="D86" s="16">
        <v>3</v>
      </c>
      <c r="E86" s="65">
        <v>108570</v>
      </c>
      <c r="F86" s="84">
        <f t="shared" si="7"/>
        <v>325710</v>
      </c>
      <c r="G86" s="95"/>
      <c r="H86" s="95"/>
    </row>
    <row r="87" spans="1:8" x14ac:dyDescent="0.2">
      <c r="A87" s="39">
        <v>11.05</v>
      </c>
      <c r="B87" s="15" t="s">
        <v>64</v>
      </c>
      <c r="C87" s="72" t="s">
        <v>52</v>
      </c>
      <c r="D87" s="16">
        <v>3</v>
      </c>
      <c r="E87" s="65">
        <v>230500</v>
      </c>
      <c r="F87" s="84">
        <f t="shared" si="7"/>
        <v>691500</v>
      </c>
      <c r="G87" s="95"/>
      <c r="H87" s="95"/>
    </row>
    <row r="88" spans="1:8" ht="25.5" x14ac:dyDescent="0.2">
      <c r="A88" s="39">
        <v>11.06</v>
      </c>
      <c r="B88" s="15" t="s">
        <v>65</v>
      </c>
      <c r="C88" s="72" t="s">
        <v>3</v>
      </c>
      <c r="D88" s="16">
        <v>21</v>
      </c>
      <c r="E88" s="65">
        <v>29249</v>
      </c>
      <c r="F88" s="84">
        <f t="shared" si="7"/>
        <v>614229</v>
      </c>
      <c r="G88" s="95"/>
      <c r="H88" s="95"/>
    </row>
    <row r="89" spans="1:8" x14ac:dyDescent="0.2">
      <c r="A89" s="39">
        <v>11.07</v>
      </c>
      <c r="B89" s="15" t="s">
        <v>66</v>
      </c>
      <c r="C89" s="72" t="s">
        <v>3</v>
      </c>
      <c r="D89" s="16">
        <v>58.2</v>
      </c>
      <c r="E89" s="65">
        <v>53474</v>
      </c>
      <c r="F89" s="84">
        <f t="shared" si="7"/>
        <v>3112186.8000000003</v>
      </c>
      <c r="G89" s="95"/>
      <c r="H89" s="95"/>
    </row>
    <row r="90" spans="1:8" x14ac:dyDescent="0.2">
      <c r="A90" s="39">
        <v>11.08</v>
      </c>
      <c r="B90" s="15" t="s">
        <v>67</v>
      </c>
      <c r="C90" s="72" t="s">
        <v>3</v>
      </c>
      <c r="D90" s="16">
        <v>35.5</v>
      </c>
      <c r="E90" s="65">
        <v>93934</v>
      </c>
      <c r="F90" s="84">
        <f t="shared" si="7"/>
        <v>3334657</v>
      </c>
      <c r="G90" s="95"/>
      <c r="H90" s="95"/>
    </row>
    <row r="91" spans="1:8" x14ac:dyDescent="0.2">
      <c r="A91" s="39">
        <v>11.09</v>
      </c>
      <c r="B91" s="15" t="s">
        <v>68</v>
      </c>
      <c r="C91" s="72" t="s">
        <v>3</v>
      </c>
      <c r="D91" s="16">
        <v>256</v>
      </c>
      <c r="E91" s="65">
        <v>25135</v>
      </c>
      <c r="F91" s="84">
        <f t="shared" si="7"/>
        <v>6434560</v>
      </c>
      <c r="G91" s="95"/>
      <c r="H91" s="95"/>
    </row>
    <row r="92" spans="1:8" x14ac:dyDescent="0.2">
      <c r="A92" s="39"/>
      <c r="B92" s="15" t="s">
        <v>69</v>
      </c>
      <c r="C92" s="72"/>
      <c r="D92" s="16"/>
      <c r="E92" s="65"/>
      <c r="F92" s="85">
        <f>SUM(F83:F91)</f>
        <v>16073886.800000001</v>
      </c>
      <c r="G92" s="95"/>
      <c r="H92" s="95"/>
    </row>
    <row r="93" spans="1:8" x14ac:dyDescent="0.2">
      <c r="A93" s="38">
        <v>12</v>
      </c>
      <c r="B93" s="32" t="s">
        <v>70</v>
      </c>
      <c r="C93" s="72"/>
      <c r="D93" s="16"/>
      <c r="E93" s="65"/>
      <c r="F93" s="85"/>
      <c r="G93" s="95"/>
      <c r="H93" s="95"/>
    </row>
    <row r="94" spans="1:8" x14ac:dyDescent="0.2">
      <c r="A94" s="39">
        <v>12.01</v>
      </c>
      <c r="B94" s="15" t="s">
        <v>71</v>
      </c>
      <c r="C94" s="72" t="s">
        <v>52</v>
      </c>
      <c r="D94" s="16">
        <v>1</v>
      </c>
      <c r="E94" s="65">
        <v>1748960</v>
      </c>
      <c r="F94" s="84">
        <f>(D94*E94)</f>
        <v>1748960</v>
      </c>
      <c r="G94" s="95"/>
      <c r="H94" s="95"/>
    </row>
    <row r="95" spans="1:8" ht="25.5" x14ac:dyDescent="0.2">
      <c r="A95" s="39">
        <v>12.02</v>
      </c>
      <c r="B95" s="15" t="s">
        <v>72</v>
      </c>
      <c r="C95" s="72" t="s">
        <v>3</v>
      </c>
      <c r="D95" s="16">
        <v>50</v>
      </c>
      <c r="E95" s="65">
        <v>55734</v>
      </c>
      <c r="F95" s="84">
        <f t="shared" ref="F95:F107" si="8">(D95*E95)</f>
        <v>2786700</v>
      </c>
      <c r="G95" s="95"/>
      <c r="H95" s="95"/>
    </row>
    <row r="96" spans="1:8" ht="25.5" x14ac:dyDescent="0.2">
      <c r="A96" s="39">
        <v>12.03</v>
      </c>
      <c r="B96" s="15" t="s">
        <v>73</v>
      </c>
      <c r="C96" s="72" t="s">
        <v>3</v>
      </c>
      <c r="D96" s="16">
        <v>21</v>
      </c>
      <c r="E96" s="65">
        <v>20310</v>
      </c>
      <c r="F96" s="84">
        <f t="shared" si="8"/>
        <v>426510</v>
      </c>
      <c r="G96" s="95"/>
      <c r="H96" s="95"/>
    </row>
    <row r="97" spans="1:8" ht="25.5" x14ac:dyDescent="0.2">
      <c r="A97" s="39">
        <v>12.04</v>
      </c>
      <c r="B97" s="15" t="s">
        <v>74</v>
      </c>
      <c r="C97" s="72" t="s">
        <v>3</v>
      </c>
      <c r="D97" s="16">
        <v>43</v>
      </c>
      <c r="E97" s="65">
        <v>15447</v>
      </c>
      <c r="F97" s="84">
        <f t="shared" si="8"/>
        <v>664221</v>
      </c>
      <c r="G97" s="95"/>
      <c r="H97" s="95"/>
    </row>
    <row r="98" spans="1:8" ht="14.25" customHeight="1" x14ac:dyDescent="0.2">
      <c r="A98" s="39">
        <v>12.05</v>
      </c>
      <c r="B98" s="15" t="s">
        <v>75</v>
      </c>
      <c r="C98" s="72" t="s">
        <v>52</v>
      </c>
      <c r="D98" s="16">
        <v>2</v>
      </c>
      <c r="E98" s="65">
        <v>484216</v>
      </c>
      <c r="F98" s="84">
        <f t="shared" si="8"/>
        <v>968432</v>
      </c>
      <c r="G98" s="95"/>
      <c r="H98" s="95"/>
    </row>
    <row r="99" spans="1:8" ht="25.5" x14ac:dyDescent="0.2">
      <c r="A99" s="39">
        <v>12.06</v>
      </c>
      <c r="B99" s="15" t="s">
        <v>76</v>
      </c>
      <c r="C99" s="72" t="s">
        <v>52</v>
      </c>
      <c r="D99" s="16">
        <v>3</v>
      </c>
      <c r="E99" s="65">
        <v>545696</v>
      </c>
      <c r="F99" s="84">
        <f t="shared" si="8"/>
        <v>1637088</v>
      </c>
      <c r="G99" s="95"/>
      <c r="H99" s="95"/>
    </row>
    <row r="100" spans="1:8" ht="18.75" customHeight="1" x14ac:dyDescent="0.2">
      <c r="A100" s="39">
        <v>12.07</v>
      </c>
      <c r="B100" s="15" t="s">
        <v>77</v>
      </c>
      <c r="C100" s="72" t="s">
        <v>52</v>
      </c>
      <c r="D100" s="16">
        <v>2</v>
      </c>
      <c r="E100" s="65">
        <v>79624</v>
      </c>
      <c r="F100" s="84">
        <f t="shared" si="8"/>
        <v>159248</v>
      </c>
      <c r="G100" s="95"/>
      <c r="H100" s="95"/>
    </row>
    <row r="101" spans="1:8" ht="15" customHeight="1" x14ac:dyDescent="0.2">
      <c r="A101" s="39">
        <v>12.08</v>
      </c>
      <c r="B101" s="15" t="s">
        <v>78</v>
      </c>
      <c r="C101" s="72" t="s">
        <v>52</v>
      </c>
      <c r="D101" s="16">
        <v>2</v>
      </c>
      <c r="E101" s="65">
        <v>91664</v>
      </c>
      <c r="F101" s="84">
        <f t="shared" si="8"/>
        <v>183328</v>
      </c>
      <c r="G101" s="95"/>
      <c r="H101" s="95"/>
    </row>
    <row r="102" spans="1:8" x14ac:dyDescent="0.2">
      <c r="A102" s="39">
        <v>12.09</v>
      </c>
      <c r="B102" s="15" t="s">
        <v>79</v>
      </c>
      <c r="C102" s="72" t="s">
        <v>52</v>
      </c>
      <c r="D102" s="16">
        <v>4</v>
      </c>
      <c r="E102" s="65">
        <v>118053</v>
      </c>
      <c r="F102" s="84">
        <f t="shared" si="8"/>
        <v>472212</v>
      </c>
      <c r="G102" s="95"/>
      <c r="H102" s="95"/>
    </row>
    <row r="103" spans="1:8" ht="25.5" x14ac:dyDescent="0.2">
      <c r="A103" s="39">
        <v>12.1</v>
      </c>
      <c r="B103" s="15" t="s">
        <v>80</v>
      </c>
      <c r="C103" s="72" t="s">
        <v>52</v>
      </c>
      <c r="D103" s="16">
        <v>1</v>
      </c>
      <c r="E103" s="65">
        <v>187248</v>
      </c>
      <c r="F103" s="84">
        <f t="shared" si="8"/>
        <v>187248</v>
      </c>
      <c r="G103" s="95"/>
      <c r="H103" s="95"/>
    </row>
    <row r="104" spans="1:8" ht="25.5" x14ac:dyDescent="0.2">
      <c r="A104" s="39">
        <v>12.11</v>
      </c>
      <c r="B104" s="15" t="s">
        <v>81</v>
      </c>
      <c r="C104" s="72" t="s">
        <v>52</v>
      </c>
      <c r="D104" s="16">
        <v>1</v>
      </c>
      <c r="E104" s="65">
        <v>474116</v>
      </c>
      <c r="F104" s="84">
        <f t="shared" si="8"/>
        <v>474116</v>
      </c>
      <c r="G104" s="95"/>
      <c r="H104" s="95"/>
    </row>
    <row r="105" spans="1:8" x14ac:dyDescent="0.2">
      <c r="A105" s="39">
        <v>12.12</v>
      </c>
      <c r="B105" s="15" t="s">
        <v>82</v>
      </c>
      <c r="C105" s="72" t="s">
        <v>52</v>
      </c>
      <c r="D105" s="16">
        <v>18</v>
      </c>
      <c r="E105" s="65">
        <v>52875</v>
      </c>
      <c r="F105" s="84">
        <f t="shared" si="8"/>
        <v>951750</v>
      </c>
      <c r="G105" s="95"/>
      <c r="H105" s="95"/>
    </row>
    <row r="106" spans="1:8" x14ac:dyDescent="0.2">
      <c r="A106" s="39">
        <v>12.13</v>
      </c>
      <c r="B106" s="15" t="s">
        <v>83</v>
      </c>
      <c r="C106" s="72" t="s">
        <v>52</v>
      </c>
      <c r="D106" s="16">
        <v>19</v>
      </c>
      <c r="E106" s="65">
        <v>74170</v>
      </c>
      <c r="F106" s="84">
        <f t="shared" si="8"/>
        <v>1409230</v>
      </c>
      <c r="G106" s="95"/>
      <c r="H106" s="95"/>
    </row>
    <row r="107" spans="1:8" ht="25.5" x14ac:dyDescent="0.2">
      <c r="A107" s="39">
        <v>12.14</v>
      </c>
      <c r="B107" s="15" t="s">
        <v>84</v>
      </c>
      <c r="C107" s="72" t="s">
        <v>52</v>
      </c>
      <c r="D107" s="16">
        <v>1</v>
      </c>
      <c r="E107" s="65">
        <v>3669320</v>
      </c>
      <c r="F107" s="84">
        <f t="shared" si="8"/>
        <v>3669320</v>
      </c>
      <c r="G107" s="95"/>
      <c r="H107" s="95"/>
    </row>
    <row r="108" spans="1:8" x14ac:dyDescent="0.2">
      <c r="A108" s="39"/>
      <c r="B108" s="15" t="s">
        <v>85</v>
      </c>
      <c r="C108" s="72"/>
      <c r="D108" s="16"/>
      <c r="E108" s="65"/>
      <c r="F108" s="85">
        <f>SUM(F94:F107)</f>
        <v>15738363</v>
      </c>
      <c r="G108" s="95"/>
      <c r="H108" s="95"/>
    </row>
    <row r="109" spans="1:8" x14ac:dyDescent="0.2">
      <c r="A109" s="38">
        <v>13</v>
      </c>
      <c r="B109" s="32" t="s">
        <v>98</v>
      </c>
      <c r="C109" s="72"/>
      <c r="D109" s="16"/>
      <c r="E109" s="65"/>
      <c r="F109" s="84"/>
      <c r="G109" s="95"/>
      <c r="H109" s="95"/>
    </row>
    <row r="110" spans="1:8" x14ac:dyDescent="0.2">
      <c r="A110" s="40">
        <v>13.01</v>
      </c>
      <c r="B110" s="15" t="s">
        <v>86</v>
      </c>
      <c r="C110" s="72" t="s">
        <v>3</v>
      </c>
      <c r="D110" s="16">
        <v>1.3</v>
      </c>
      <c r="E110" s="65">
        <v>82200</v>
      </c>
      <c r="F110" s="84">
        <f>(D110*E110)</f>
        <v>106860</v>
      </c>
      <c r="G110" s="95"/>
      <c r="H110" s="95"/>
    </row>
    <row r="111" spans="1:8" x14ac:dyDescent="0.2">
      <c r="A111" s="40">
        <v>13.02</v>
      </c>
      <c r="B111" s="15" t="s">
        <v>87</v>
      </c>
      <c r="C111" s="72" t="s">
        <v>52</v>
      </c>
      <c r="D111" s="16">
        <v>1</v>
      </c>
      <c r="E111" s="65">
        <v>1746741</v>
      </c>
      <c r="F111" s="84">
        <f t="shared" ref="F111:F122" si="9">(D111*E111)</f>
        <v>1746741</v>
      </c>
      <c r="G111" s="95"/>
      <c r="H111" s="95"/>
    </row>
    <row r="112" spans="1:8" ht="25.5" x14ac:dyDescent="0.2">
      <c r="A112" s="40">
        <v>13.03</v>
      </c>
      <c r="B112" s="15" t="s">
        <v>99</v>
      </c>
      <c r="C112" s="72" t="s">
        <v>3</v>
      </c>
      <c r="D112" s="16">
        <v>49</v>
      </c>
      <c r="E112" s="65">
        <v>94513</v>
      </c>
      <c r="F112" s="84">
        <f t="shared" si="9"/>
        <v>4631137</v>
      </c>
      <c r="G112" s="95"/>
      <c r="H112" s="95"/>
    </row>
    <row r="113" spans="1:8" ht="25.5" x14ac:dyDescent="0.2">
      <c r="A113" s="40">
        <v>13.04</v>
      </c>
      <c r="B113" s="15" t="s">
        <v>88</v>
      </c>
      <c r="C113" s="72" t="s">
        <v>52</v>
      </c>
      <c r="D113" s="16">
        <v>3</v>
      </c>
      <c r="E113" s="65">
        <v>980900</v>
      </c>
      <c r="F113" s="84">
        <f t="shared" si="9"/>
        <v>2942700</v>
      </c>
      <c r="G113" s="95"/>
      <c r="H113" s="95"/>
    </row>
    <row r="114" spans="1:8" ht="25.5" x14ac:dyDescent="0.2">
      <c r="A114" s="40">
        <v>13.05</v>
      </c>
      <c r="B114" s="15" t="s">
        <v>89</v>
      </c>
      <c r="C114" s="72" t="s">
        <v>52</v>
      </c>
      <c r="D114" s="16">
        <v>1</v>
      </c>
      <c r="E114" s="65">
        <v>10668320</v>
      </c>
      <c r="F114" s="84">
        <f t="shared" si="9"/>
        <v>10668320</v>
      </c>
      <c r="G114" s="95"/>
      <c r="H114" s="95"/>
    </row>
    <row r="115" spans="1:8" ht="25.5" x14ac:dyDescent="0.2">
      <c r="A115" s="40">
        <v>13.06</v>
      </c>
      <c r="B115" s="15" t="s">
        <v>90</v>
      </c>
      <c r="C115" s="72" t="s">
        <v>52</v>
      </c>
      <c r="D115" s="16">
        <v>1</v>
      </c>
      <c r="E115" s="65">
        <v>100720</v>
      </c>
      <c r="F115" s="84">
        <f t="shared" si="9"/>
        <v>100720</v>
      </c>
      <c r="G115" s="95"/>
      <c r="H115" s="95"/>
    </row>
    <row r="116" spans="1:8" ht="25.5" x14ac:dyDescent="0.2">
      <c r="A116" s="40">
        <v>13.07</v>
      </c>
      <c r="B116" s="15" t="s">
        <v>91</v>
      </c>
      <c r="C116" s="72" t="s">
        <v>52</v>
      </c>
      <c r="D116" s="16">
        <v>1</v>
      </c>
      <c r="E116" s="65">
        <v>197348</v>
      </c>
      <c r="F116" s="84">
        <f t="shared" si="9"/>
        <v>197348</v>
      </c>
      <c r="G116" s="95"/>
      <c r="H116" s="95"/>
    </row>
    <row r="117" spans="1:8" ht="25.5" x14ac:dyDescent="0.2">
      <c r="A117" s="40">
        <v>13.08</v>
      </c>
      <c r="B117" s="15" t="s">
        <v>92</v>
      </c>
      <c r="C117" s="72" t="s">
        <v>52</v>
      </c>
      <c r="D117" s="16">
        <v>1</v>
      </c>
      <c r="E117" s="80">
        <v>115400</v>
      </c>
      <c r="F117" s="84">
        <f t="shared" si="9"/>
        <v>115400</v>
      </c>
      <c r="G117" s="95"/>
      <c r="H117" s="95"/>
    </row>
    <row r="118" spans="1:8" ht="25.5" x14ac:dyDescent="0.2">
      <c r="A118" s="40">
        <v>13.09</v>
      </c>
      <c r="B118" s="15" t="s">
        <v>100</v>
      </c>
      <c r="C118" s="72" t="s">
        <v>52</v>
      </c>
      <c r="D118" s="16">
        <v>1</v>
      </c>
      <c r="E118" s="65">
        <v>10844470</v>
      </c>
      <c r="F118" s="84">
        <f t="shared" si="9"/>
        <v>10844470</v>
      </c>
      <c r="G118" s="95"/>
      <c r="H118" s="95"/>
    </row>
    <row r="119" spans="1:8" ht="38.25" x14ac:dyDescent="0.2">
      <c r="A119" s="40">
        <v>13.1</v>
      </c>
      <c r="B119" s="15" t="s">
        <v>93</v>
      </c>
      <c r="C119" s="72" t="s">
        <v>3</v>
      </c>
      <c r="D119" s="16">
        <v>46.5</v>
      </c>
      <c r="E119" s="65">
        <v>82495</v>
      </c>
      <c r="F119" s="84">
        <f t="shared" si="9"/>
        <v>3836017.5</v>
      </c>
      <c r="G119" s="95"/>
      <c r="H119" s="95"/>
    </row>
    <row r="120" spans="1:8" ht="25.5" x14ac:dyDescent="0.2">
      <c r="A120" s="40">
        <v>13.11</v>
      </c>
      <c r="B120" s="15" t="s">
        <v>94</v>
      </c>
      <c r="C120" s="72" t="s">
        <v>3</v>
      </c>
      <c r="D120" s="16">
        <v>26.6</v>
      </c>
      <c r="E120" s="65">
        <v>55146</v>
      </c>
      <c r="F120" s="84">
        <f t="shared" si="9"/>
        <v>1466883.6</v>
      </c>
      <c r="G120" s="95"/>
      <c r="H120" s="95"/>
    </row>
    <row r="121" spans="1:8" ht="25.5" x14ac:dyDescent="0.2">
      <c r="A121" s="40">
        <v>13.12</v>
      </c>
      <c r="B121" s="15" t="s">
        <v>95</v>
      </c>
      <c r="C121" s="72" t="s">
        <v>3</v>
      </c>
      <c r="D121" s="16">
        <v>50.2</v>
      </c>
      <c r="E121" s="65">
        <v>43324</v>
      </c>
      <c r="F121" s="84">
        <f t="shared" si="9"/>
        <v>2174864.8000000003</v>
      </c>
      <c r="G121" s="95"/>
      <c r="H121" s="95"/>
    </row>
    <row r="122" spans="1:8" ht="25.5" x14ac:dyDescent="0.2">
      <c r="A122" s="40">
        <v>13.13</v>
      </c>
      <c r="B122" s="15" t="s">
        <v>96</v>
      </c>
      <c r="C122" s="72" t="s">
        <v>3</v>
      </c>
      <c r="D122" s="16">
        <v>53</v>
      </c>
      <c r="E122" s="65">
        <v>47725</v>
      </c>
      <c r="F122" s="84">
        <f t="shared" si="9"/>
        <v>2529425</v>
      </c>
      <c r="G122" s="95"/>
      <c r="H122" s="95"/>
    </row>
    <row r="123" spans="1:8" x14ac:dyDescent="0.2">
      <c r="A123" s="40"/>
      <c r="B123" s="15" t="s">
        <v>97</v>
      </c>
      <c r="C123" s="72"/>
      <c r="D123" s="16"/>
      <c r="E123" s="65"/>
      <c r="F123" s="85">
        <f>SUM(F110:F122)</f>
        <v>41360886.899999999</v>
      </c>
      <c r="G123" s="95"/>
      <c r="H123" s="95"/>
    </row>
    <row r="124" spans="1:8" x14ac:dyDescent="0.2">
      <c r="A124" s="38">
        <v>14</v>
      </c>
      <c r="B124" s="32" t="s">
        <v>101</v>
      </c>
      <c r="C124" s="72"/>
      <c r="D124" s="16"/>
      <c r="E124" s="65"/>
      <c r="F124" s="85"/>
      <c r="G124" s="95"/>
      <c r="H124" s="95"/>
    </row>
    <row r="125" spans="1:8" ht="89.25" x14ac:dyDescent="0.2">
      <c r="A125" s="40">
        <v>14.01</v>
      </c>
      <c r="B125" s="15" t="s">
        <v>163</v>
      </c>
      <c r="C125" s="39" t="s">
        <v>102</v>
      </c>
      <c r="D125" s="13">
        <v>102</v>
      </c>
      <c r="E125" s="65">
        <v>104572.90000000001</v>
      </c>
      <c r="F125" s="65">
        <f>(D125*E125)</f>
        <v>10666435.800000001</v>
      </c>
      <c r="G125" s="95"/>
      <c r="H125" s="95"/>
    </row>
    <row r="126" spans="1:8" ht="102" x14ac:dyDescent="0.2">
      <c r="A126" s="40">
        <v>14.02</v>
      </c>
      <c r="B126" s="15" t="s">
        <v>164</v>
      </c>
      <c r="C126" s="39" t="s">
        <v>102</v>
      </c>
      <c r="D126" s="13">
        <v>13</v>
      </c>
      <c r="E126" s="65">
        <v>104572.90000000001</v>
      </c>
      <c r="F126" s="65">
        <f t="shared" ref="F126:F150" si="10">(D126*E126)</f>
        <v>1359447.7000000002</v>
      </c>
      <c r="G126" s="95"/>
      <c r="H126" s="95"/>
    </row>
    <row r="127" spans="1:8" ht="102.75" customHeight="1" x14ac:dyDescent="0.2">
      <c r="A127" s="40">
        <v>14.03</v>
      </c>
      <c r="B127" s="15" t="s">
        <v>165</v>
      </c>
      <c r="C127" s="39" t="s">
        <v>102</v>
      </c>
      <c r="D127" s="13">
        <v>1</v>
      </c>
      <c r="E127" s="65">
        <v>56863.144928571426</v>
      </c>
      <c r="F127" s="65">
        <f t="shared" si="10"/>
        <v>56863.144928571426</v>
      </c>
      <c r="G127" s="95"/>
      <c r="H127" s="95"/>
    </row>
    <row r="128" spans="1:8" ht="102" x14ac:dyDescent="0.2">
      <c r="A128" s="40">
        <v>14.04</v>
      </c>
      <c r="B128" s="15" t="s">
        <v>166</v>
      </c>
      <c r="C128" s="39" t="s">
        <v>102</v>
      </c>
      <c r="D128" s="13">
        <v>7</v>
      </c>
      <c r="E128" s="65">
        <v>71617.544928571442</v>
      </c>
      <c r="F128" s="65">
        <f t="shared" si="10"/>
        <v>501322.81450000009</v>
      </c>
      <c r="G128" s="95"/>
      <c r="H128" s="95"/>
    </row>
    <row r="129" spans="1:8" ht="102" x14ac:dyDescent="0.2">
      <c r="A129" s="40">
        <v>14.05</v>
      </c>
      <c r="B129" s="15" t="s">
        <v>167</v>
      </c>
      <c r="C129" s="39" t="s">
        <v>102</v>
      </c>
      <c r="D129" s="13">
        <v>15</v>
      </c>
      <c r="E129" s="65">
        <v>181450.696</v>
      </c>
      <c r="F129" s="65">
        <f t="shared" si="10"/>
        <v>2721760.44</v>
      </c>
      <c r="G129" s="95"/>
      <c r="H129" s="95"/>
    </row>
    <row r="130" spans="1:8" ht="93" customHeight="1" x14ac:dyDescent="0.2">
      <c r="A130" s="40">
        <v>14.06</v>
      </c>
      <c r="B130" s="15" t="s">
        <v>168</v>
      </c>
      <c r="C130" s="39" t="s">
        <v>102</v>
      </c>
      <c r="D130" s="13">
        <v>166</v>
      </c>
      <c r="E130" s="65">
        <v>71617.544928571442</v>
      </c>
      <c r="F130" s="65">
        <f t="shared" si="10"/>
        <v>11888512.45814286</v>
      </c>
      <c r="G130" s="95"/>
      <c r="H130" s="95"/>
    </row>
    <row r="131" spans="1:8" ht="76.5" x14ac:dyDescent="0.2">
      <c r="A131" s="40">
        <v>14.07</v>
      </c>
      <c r="B131" s="15" t="s">
        <v>169</v>
      </c>
      <c r="C131" s="39" t="s">
        <v>102</v>
      </c>
      <c r="D131" s="13">
        <v>24</v>
      </c>
      <c r="E131" s="65">
        <v>71617.544928571442</v>
      </c>
      <c r="F131" s="65">
        <f t="shared" si="10"/>
        <v>1718821.0782857146</v>
      </c>
      <c r="G131" s="95"/>
      <c r="H131" s="95"/>
    </row>
    <row r="132" spans="1:8" ht="114.75" x14ac:dyDescent="0.2">
      <c r="A132" s="40">
        <v>14.08</v>
      </c>
      <c r="B132" s="15" t="s">
        <v>170</v>
      </c>
      <c r="C132" s="39" t="s">
        <v>102</v>
      </c>
      <c r="D132" s="13">
        <v>3</v>
      </c>
      <c r="E132" s="65">
        <v>56863.144928571426</v>
      </c>
      <c r="F132" s="65">
        <f t="shared" si="10"/>
        <v>170589.43478571429</v>
      </c>
      <c r="G132" s="95"/>
      <c r="H132" s="95"/>
    </row>
    <row r="133" spans="1:8" ht="114.75" x14ac:dyDescent="0.2">
      <c r="A133" s="40">
        <v>14.09</v>
      </c>
      <c r="B133" s="15" t="s">
        <v>171</v>
      </c>
      <c r="C133" s="39" t="s">
        <v>102</v>
      </c>
      <c r="D133" s="13">
        <v>9</v>
      </c>
      <c r="E133" s="65">
        <v>71617.544928571442</v>
      </c>
      <c r="F133" s="65">
        <f t="shared" si="10"/>
        <v>644557.90435714298</v>
      </c>
      <c r="G133" s="95"/>
      <c r="H133" s="95"/>
    </row>
    <row r="134" spans="1:8" ht="140.25" x14ac:dyDescent="0.2">
      <c r="A134" s="40">
        <v>14.1</v>
      </c>
      <c r="B134" s="15" t="s">
        <v>172</v>
      </c>
      <c r="C134" s="39" t="s">
        <v>102</v>
      </c>
      <c r="D134" s="13">
        <v>125</v>
      </c>
      <c r="E134" s="65">
        <v>95332.844928571445</v>
      </c>
      <c r="F134" s="65">
        <f t="shared" si="10"/>
        <v>11916605.616071431</v>
      </c>
      <c r="G134" s="95"/>
      <c r="H134" s="95"/>
    </row>
    <row r="135" spans="1:8" ht="153.75" customHeight="1" x14ac:dyDescent="0.2">
      <c r="A135" s="40">
        <v>14.11</v>
      </c>
      <c r="B135" s="15" t="s">
        <v>173</v>
      </c>
      <c r="C135" s="39" t="s">
        <v>102</v>
      </c>
      <c r="D135" s="13">
        <v>8</v>
      </c>
      <c r="E135" s="65">
        <v>121020.04492857144</v>
      </c>
      <c r="F135" s="65">
        <f t="shared" si="10"/>
        <v>968160.35942857154</v>
      </c>
      <c r="G135" s="95"/>
      <c r="H135" s="95"/>
    </row>
    <row r="136" spans="1:8" ht="130.5" customHeight="1" x14ac:dyDescent="0.2">
      <c r="A136" s="40">
        <v>14.12</v>
      </c>
      <c r="B136" s="15" t="s">
        <v>174</v>
      </c>
      <c r="C136" s="39" t="s">
        <v>102</v>
      </c>
      <c r="D136" s="13">
        <v>1</v>
      </c>
      <c r="E136" s="65">
        <v>132256.54492857144</v>
      </c>
      <c r="F136" s="65">
        <f t="shared" si="10"/>
        <v>132256.54492857144</v>
      </c>
      <c r="G136" s="95"/>
      <c r="H136" s="95"/>
    </row>
    <row r="137" spans="1:8" ht="104.25" customHeight="1" x14ac:dyDescent="0.2">
      <c r="A137" s="40">
        <v>14.13</v>
      </c>
      <c r="B137" s="15" t="s">
        <v>175</v>
      </c>
      <c r="C137" s="39" t="s">
        <v>102</v>
      </c>
      <c r="D137" s="13">
        <v>33</v>
      </c>
      <c r="E137" s="65">
        <v>181450.696</v>
      </c>
      <c r="F137" s="65">
        <f t="shared" si="10"/>
        <v>5987872.9680000003</v>
      </c>
      <c r="G137" s="95"/>
      <c r="H137" s="95"/>
    </row>
    <row r="138" spans="1:8" ht="102" x14ac:dyDescent="0.2">
      <c r="A138" s="40">
        <v>14.14</v>
      </c>
      <c r="B138" s="15" t="s">
        <v>176</v>
      </c>
      <c r="C138" s="39"/>
      <c r="D138" s="13">
        <v>18</v>
      </c>
      <c r="E138" s="65">
        <v>217740.8352</v>
      </c>
      <c r="F138" s="65">
        <f t="shared" si="10"/>
        <v>3919335.0336000002</v>
      </c>
      <c r="G138" s="95"/>
      <c r="H138" s="95"/>
    </row>
    <row r="139" spans="1:8" ht="51" x14ac:dyDescent="0.2">
      <c r="A139" s="40">
        <v>14.15</v>
      </c>
      <c r="B139" s="15" t="s">
        <v>103</v>
      </c>
      <c r="C139" s="39" t="s">
        <v>104</v>
      </c>
      <c r="D139" s="13">
        <v>21</v>
      </c>
      <c r="E139" s="65">
        <v>60044.733333333323</v>
      </c>
      <c r="F139" s="65">
        <f t="shared" si="10"/>
        <v>1260939.3999999997</v>
      </c>
      <c r="G139" s="95"/>
      <c r="H139" s="95"/>
    </row>
    <row r="140" spans="1:8" ht="38.25" x14ac:dyDescent="0.2">
      <c r="A140" s="40">
        <v>14.16</v>
      </c>
      <c r="B140" s="15" t="s">
        <v>177</v>
      </c>
      <c r="C140" s="39" t="s">
        <v>102</v>
      </c>
      <c r="D140" s="13">
        <v>11</v>
      </c>
      <c r="E140" s="65">
        <v>145000</v>
      </c>
      <c r="F140" s="65">
        <f t="shared" si="10"/>
        <v>1595000</v>
      </c>
      <c r="G140" s="95"/>
      <c r="H140" s="95"/>
    </row>
    <row r="141" spans="1:8" ht="38.25" x14ac:dyDescent="0.2">
      <c r="A141" s="40">
        <v>14.17</v>
      </c>
      <c r="B141" s="15" t="s">
        <v>178</v>
      </c>
      <c r="C141" s="39" t="s">
        <v>102</v>
      </c>
      <c r="D141" s="13">
        <v>22</v>
      </c>
      <c r="E141" s="65">
        <v>165000</v>
      </c>
      <c r="F141" s="65">
        <f t="shared" si="10"/>
        <v>3630000</v>
      </c>
      <c r="G141" s="95"/>
      <c r="H141" s="95"/>
    </row>
    <row r="142" spans="1:8" ht="38.25" x14ac:dyDescent="0.2">
      <c r="A142" s="40">
        <v>14.18</v>
      </c>
      <c r="B142" s="15" t="s">
        <v>179</v>
      </c>
      <c r="C142" s="39" t="s">
        <v>102</v>
      </c>
      <c r="D142" s="13">
        <v>72</v>
      </c>
      <c r="E142" s="65">
        <v>250000</v>
      </c>
      <c r="F142" s="65">
        <f t="shared" si="10"/>
        <v>18000000</v>
      </c>
      <c r="G142" s="95"/>
      <c r="H142" s="95"/>
    </row>
    <row r="143" spans="1:8" ht="38.25" x14ac:dyDescent="0.2">
      <c r="A143" s="40">
        <v>14.19</v>
      </c>
      <c r="B143" s="15" t="s">
        <v>180</v>
      </c>
      <c r="C143" s="39" t="s">
        <v>102</v>
      </c>
      <c r="D143" s="13">
        <v>52</v>
      </c>
      <c r="E143" s="65">
        <v>270000</v>
      </c>
      <c r="F143" s="65">
        <f t="shared" si="10"/>
        <v>14040000</v>
      </c>
      <c r="G143" s="95"/>
      <c r="H143" s="95"/>
    </row>
    <row r="144" spans="1:8" ht="38.25" x14ac:dyDescent="0.2">
      <c r="A144" s="40">
        <v>14.2</v>
      </c>
      <c r="B144" s="15" t="s">
        <v>105</v>
      </c>
      <c r="C144" s="39" t="s">
        <v>102</v>
      </c>
      <c r="D144" s="13">
        <v>37</v>
      </c>
      <c r="E144" s="65">
        <v>90000</v>
      </c>
      <c r="F144" s="65">
        <f t="shared" si="10"/>
        <v>3330000</v>
      </c>
      <c r="G144" s="95"/>
      <c r="H144" s="95"/>
    </row>
    <row r="145" spans="1:8" ht="38.25" x14ac:dyDescent="0.2">
      <c r="A145" s="40">
        <v>14.21</v>
      </c>
      <c r="B145" s="15" t="s">
        <v>181</v>
      </c>
      <c r="C145" s="39" t="s">
        <v>102</v>
      </c>
      <c r="D145" s="13">
        <v>37</v>
      </c>
      <c r="E145" s="65">
        <v>105000</v>
      </c>
      <c r="F145" s="65">
        <f t="shared" si="10"/>
        <v>3885000</v>
      </c>
      <c r="G145" s="95"/>
      <c r="H145" s="95"/>
    </row>
    <row r="146" spans="1:8" ht="38.25" x14ac:dyDescent="0.2">
      <c r="A146" s="40">
        <v>14.22</v>
      </c>
      <c r="B146" s="15" t="s">
        <v>182</v>
      </c>
      <c r="C146" s="39" t="s">
        <v>102</v>
      </c>
      <c r="D146" s="13">
        <v>31</v>
      </c>
      <c r="E146" s="65">
        <v>120000</v>
      </c>
      <c r="F146" s="65">
        <f t="shared" si="10"/>
        <v>3720000</v>
      </c>
      <c r="G146" s="95"/>
      <c r="H146" s="95"/>
    </row>
    <row r="147" spans="1:8" ht="25.5" x14ac:dyDescent="0.2">
      <c r="A147" s="40">
        <v>14.23</v>
      </c>
      <c r="B147" s="15" t="s">
        <v>183</v>
      </c>
      <c r="C147" s="39" t="s">
        <v>102</v>
      </c>
      <c r="D147" s="13">
        <v>72</v>
      </c>
      <c r="E147" s="65">
        <v>230000</v>
      </c>
      <c r="F147" s="65">
        <f t="shared" si="10"/>
        <v>16560000</v>
      </c>
      <c r="G147" s="95"/>
      <c r="H147" s="95"/>
    </row>
    <row r="148" spans="1:8" ht="25.5" x14ac:dyDescent="0.2">
      <c r="A148" s="40">
        <v>14.24</v>
      </c>
      <c r="B148" s="15" t="s">
        <v>184</v>
      </c>
      <c r="C148" s="39" t="s">
        <v>102</v>
      </c>
      <c r="D148" s="13">
        <v>18</v>
      </c>
      <c r="E148" s="65">
        <v>1505000</v>
      </c>
      <c r="F148" s="65">
        <f t="shared" si="10"/>
        <v>27090000</v>
      </c>
      <c r="G148" s="95"/>
      <c r="H148" s="95"/>
    </row>
    <row r="149" spans="1:8" ht="25.5" x14ac:dyDescent="0.2">
      <c r="A149" s="40">
        <v>14.25</v>
      </c>
      <c r="B149" s="15" t="s">
        <v>185</v>
      </c>
      <c r="C149" s="39" t="s">
        <v>102</v>
      </c>
      <c r="D149" s="13">
        <v>1</v>
      </c>
      <c r="E149" s="65">
        <v>378814.14435483876</v>
      </c>
      <c r="F149" s="65">
        <f t="shared" si="10"/>
        <v>378814.14435483876</v>
      </c>
      <c r="G149" s="95"/>
      <c r="H149" s="95"/>
    </row>
    <row r="150" spans="1:8" ht="38.25" x14ac:dyDescent="0.2">
      <c r="A150" s="40">
        <v>14.26</v>
      </c>
      <c r="B150" s="15" t="s">
        <v>106</v>
      </c>
      <c r="C150" s="39" t="s">
        <v>102</v>
      </c>
      <c r="D150" s="13">
        <v>14</v>
      </c>
      <c r="E150" s="65">
        <v>160000</v>
      </c>
      <c r="F150" s="65">
        <f t="shared" si="10"/>
        <v>2240000</v>
      </c>
      <c r="G150" s="95"/>
      <c r="H150" s="95"/>
    </row>
    <row r="151" spans="1:8" x14ac:dyDescent="0.2">
      <c r="A151" s="39"/>
      <c r="B151" s="15" t="s">
        <v>107</v>
      </c>
      <c r="C151" s="72"/>
      <c r="D151" s="16"/>
      <c r="E151" s="65"/>
      <c r="F151" s="85">
        <f>SUM(F125:F150)</f>
        <v>148382294.84138343</v>
      </c>
      <c r="G151" s="95"/>
      <c r="H151" s="95"/>
    </row>
    <row r="152" spans="1:8" x14ac:dyDescent="0.2">
      <c r="A152" s="38">
        <v>15</v>
      </c>
      <c r="B152" s="32" t="s">
        <v>108</v>
      </c>
      <c r="C152" s="72"/>
      <c r="D152" s="16"/>
      <c r="E152" s="65"/>
      <c r="F152" s="84"/>
      <c r="G152" s="95"/>
      <c r="H152" s="95"/>
    </row>
    <row r="153" spans="1:8" ht="76.5" x14ac:dyDescent="0.2">
      <c r="A153" s="39">
        <v>15.01</v>
      </c>
      <c r="B153" s="28" t="s">
        <v>186</v>
      </c>
      <c r="C153" s="73" t="s">
        <v>102</v>
      </c>
      <c r="D153" s="14">
        <v>1</v>
      </c>
      <c r="E153" s="65">
        <v>1207913.1000000001</v>
      </c>
      <c r="F153" s="81">
        <f>(D153*E153)</f>
        <v>1207913.1000000001</v>
      </c>
      <c r="G153" s="95"/>
      <c r="H153" s="95"/>
    </row>
    <row r="154" spans="1:8" ht="76.5" x14ac:dyDescent="0.2">
      <c r="A154" s="39">
        <v>15.02</v>
      </c>
      <c r="B154" s="28" t="s">
        <v>187</v>
      </c>
      <c r="C154" s="73" t="s">
        <v>102</v>
      </c>
      <c r="D154" s="14">
        <v>1</v>
      </c>
      <c r="E154" s="65">
        <v>1556269.8000000003</v>
      </c>
      <c r="F154" s="81">
        <f t="shared" ref="F154:F156" si="11">(D154*E154)</f>
        <v>1556269.8000000003</v>
      </c>
      <c r="G154" s="95"/>
      <c r="H154" s="95"/>
    </row>
    <row r="155" spans="1:8" ht="76.5" x14ac:dyDescent="0.2">
      <c r="A155" s="39">
        <v>15.03</v>
      </c>
      <c r="B155" s="28" t="s">
        <v>188</v>
      </c>
      <c r="C155" s="73" t="s">
        <v>102</v>
      </c>
      <c r="D155" s="14">
        <v>1</v>
      </c>
      <c r="E155" s="65">
        <v>561754.4</v>
      </c>
      <c r="F155" s="81">
        <f t="shared" si="11"/>
        <v>561754.4</v>
      </c>
      <c r="G155" s="95"/>
      <c r="H155" s="95"/>
    </row>
    <row r="156" spans="1:8" ht="76.5" x14ac:dyDescent="0.2">
      <c r="A156" s="39">
        <v>15.04</v>
      </c>
      <c r="B156" s="28" t="s">
        <v>189</v>
      </c>
      <c r="C156" s="73" t="s">
        <v>102</v>
      </c>
      <c r="D156" s="14">
        <v>1</v>
      </c>
      <c r="E156" s="65">
        <v>300000</v>
      </c>
      <c r="F156" s="81">
        <f t="shared" si="11"/>
        <v>300000</v>
      </c>
      <c r="G156" s="95"/>
      <c r="H156" s="95"/>
    </row>
    <row r="157" spans="1:8" x14ac:dyDescent="0.2">
      <c r="A157" s="40"/>
      <c r="B157" s="15" t="s">
        <v>109</v>
      </c>
      <c r="C157" s="72"/>
      <c r="D157" s="16"/>
      <c r="E157" s="65"/>
      <c r="F157" s="85">
        <f>SUM(F153:F156)</f>
        <v>3625937.3000000003</v>
      </c>
      <c r="G157" s="95"/>
      <c r="H157" s="95"/>
    </row>
    <row r="158" spans="1:8" x14ac:dyDescent="0.2">
      <c r="A158" s="38">
        <v>16</v>
      </c>
      <c r="B158" s="32" t="s">
        <v>110</v>
      </c>
      <c r="C158" s="72"/>
      <c r="D158" s="16"/>
      <c r="E158" s="65"/>
      <c r="F158" s="85"/>
      <c r="G158" s="95"/>
      <c r="H158" s="95"/>
    </row>
    <row r="159" spans="1:8" ht="40.5" customHeight="1" x14ac:dyDescent="0.2">
      <c r="A159" s="40">
        <v>16.010000000000002</v>
      </c>
      <c r="B159" s="29" t="s">
        <v>190</v>
      </c>
      <c r="C159" s="73" t="s">
        <v>104</v>
      </c>
      <c r="D159" s="14">
        <v>15</v>
      </c>
      <c r="E159" s="65">
        <v>26855.360686666663</v>
      </c>
      <c r="F159" s="84">
        <f>(D159*E159)</f>
        <v>402830.41029999993</v>
      </c>
      <c r="G159" s="95"/>
      <c r="H159" s="95"/>
    </row>
    <row r="160" spans="1:8" ht="39" customHeight="1" x14ac:dyDescent="0.2">
      <c r="A160" s="40">
        <v>16.02</v>
      </c>
      <c r="B160" s="29" t="s">
        <v>191</v>
      </c>
      <c r="C160" s="73" t="s">
        <v>104</v>
      </c>
      <c r="D160" s="14">
        <v>30</v>
      </c>
      <c r="E160" s="65">
        <v>65137.256922600012</v>
      </c>
      <c r="F160" s="84">
        <f t="shared" ref="F160:F163" si="12">(D160*E160)</f>
        <v>1954117.7076780004</v>
      </c>
      <c r="G160" s="95"/>
      <c r="H160" s="95"/>
    </row>
    <row r="161" spans="1:8" ht="39.75" customHeight="1" x14ac:dyDescent="0.2">
      <c r="A161" s="40">
        <v>16.03</v>
      </c>
      <c r="B161" s="29" t="s">
        <v>192</v>
      </c>
      <c r="C161" s="73" t="s">
        <v>104</v>
      </c>
      <c r="D161" s="14">
        <v>40</v>
      </c>
      <c r="E161" s="65">
        <v>48903.939742285715</v>
      </c>
      <c r="F161" s="84">
        <f t="shared" si="12"/>
        <v>1956157.5896914285</v>
      </c>
      <c r="G161" s="95"/>
      <c r="H161" s="95"/>
    </row>
    <row r="162" spans="1:8" ht="41.25" customHeight="1" x14ac:dyDescent="0.2">
      <c r="A162" s="40">
        <v>16.04</v>
      </c>
      <c r="B162" s="29" t="s">
        <v>193</v>
      </c>
      <c r="C162" s="73" t="s">
        <v>104</v>
      </c>
      <c r="D162" s="14">
        <v>15</v>
      </c>
      <c r="E162" s="65">
        <v>34274.358149824569</v>
      </c>
      <c r="F162" s="84">
        <f t="shared" si="12"/>
        <v>514115.37224736856</v>
      </c>
      <c r="G162" s="95"/>
      <c r="H162" s="95"/>
    </row>
    <row r="163" spans="1:8" ht="42.75" customHeight="1" x14ac:dyDescent="0.2">
      <c r="A163" s="40">
        <v>16.05</v>
      </c>
      <c r="B163" s="29" t="s">
        <v>194</v>
      </c>
      <c r="C163" s="73" t="s">
        <v>104</v>
      </c>
      <c r="D163" s="14">
        <v>15</v>
      </c>
      <c r="E163" s="65">
        <v>34274.358149824569</v>
      </c>
      <c r="F163" s="84">
        <f t="shared" si="12"/>
        <v>514115.37224736856</v>
      </c>
      <c r="G163" s="95"/>
      <c r="H163" s="95"/>
    </row>
    <row r="164" spans="1:8" x14ac:dyDescent="0.2">
      <c r="A164" s="40"/>
      <c r="B164" s="15" t="s">
        <v>111</v>
      </c>
      <c r="C164" s="72"/>
      <c r="D164" s="16"/>
      <c r="E164" s="65"/>
      <c r="F164" s="85">
        <f>SUM(F159:F163)</f>
        <v>5341336.4521641657</v>
      </c>
      <c r="G164" s="95"/>
      <c r="H164" s="95"/>
    </row>
    <row r="165" spans="1:8" x14ac:dyDescent="0.2">
      <c r="A165" s="40">
        <v>17</v>
      </c>
      <c r="B165" s="32" t="s">
        <v>112</v>
      </c>
      <c r="C165" s="72"/>
      <c r="D165" s="16"/>
      <c r="E165" s="65"/>
      <c r="F165" s="85"/>
      <c r="G165" s="95"/>
      <c r="H165" s="95"/>
    </row>
    <row r="166" spans="1:8" ht="38.25" x14ac:dyDescent="0.2">
      <c r="A166" s="40">
        <v>17.010000000000002</v>
      </c>
      <c r="B166" s="106" t="s">
        <v>195</v>
      </c>
      <c r="C166" s="73" t="s">
        <v>102</v>
      </c>
      <c r="D166" s="14">
        <v>1</v>
      </c>
      <c r="E166" s="65">
        <v>1128346.3</v>
      </c>
      <c r="F166" s="84">
        <f>(D166*E166)</f>
        <v>1128346.3</v>
      </c>
      <c r="G166" s="95"/>
      <c r="H166" s="95"/>
    </row>
    <row r="167" spans="1:8" ht="29.25" customHeight="1" x14ac:dyDescent="0.2">
      <c r="A167" s="40">
        <v>17.02</v>
      </c>
      <c r="B167" s="28" t="s">
        <v>196</v>
      </c>
      <c r="C167" s="74" t="s">
        <v>102</v>
      </c>
      <c r="D167" s="14">
        <v>2</v>
      </c>
      <c r="E167" s="65">
        <v>818113.3</v>
      </c>
      <c r="F167" s="84">
        <f t="shared" ref="F167:F179" si="13">(D167*E167)</f>
        <v>1636226.6</v>
      </c>
      <c r="G167" s="95"/>
      <c r="H167" s="95"/>
    </row>
    <row r="168" spans="1:8" ht="91.5" customHeight="1" x14ac:dyDescent="0.2">
      <c r="A168" s="40">
        <v>17.03</v>
      </c>
      <c r="B168" s="27" t="s">
        <v>197</v>
      </c>
      <c r="C168" s="74" t="s">
        <v>104</v>
      </c>
      <c r="D168" s="14">
        <v>40</v>
      </c>
      <c r="E168" s="65">
        <v>145780.32706060607</v>
      </c>
      <c r="F168" s="84">
        <f t="shared" si="13"/>
        <v>5831213.082424243</v>
      </c>
      <c r="G168" s="95"/>
      <c r="H168" s="95"/>
    </row>
    <row r="169" spans="1:8" ht="51" x14ac:dyDescent="0.2">
      <c r="A169" s="40">
        <v>17.04</v>
      </c>
      <c r="B169" s="29" t="s">
        <v>198</v>
      </c>
      <c r="C169" s="73" t="s">
        <v>102</v>
      </c>
      <c r="D169" s="14">
        <v>1</v>
      </c>
      <c r="E169" s="65">
        <v>4000000</v>
      </c>
      <c r="F169" s="84">
        <f t="shared" si="13"/>
        <v>4000000</v>
      </c>
      <c r="G169" s="95"/>
      <c r="H169" s="95"/>
    </row>
    <row r="170" spans="1:8" ht="105" customHeight="1" x14ac:dyDescent="0.2">
      <c r="A170" s="40">
        <v>17.05</v>
      </c>
      <c r="B170" s="27" t="s">
        <v>113</v>
      </c>
      <c r="C170" s="74" t="s">
        <v>102</v>
      </c>
      <c r="D170" s="14">
        <v>1</v>
      </c>
      <c r="E170" s="65">
        <v>12000000</v>
      </c>
      <c r="F170" s="84">
        <f t="shared" si="13"/>
        <v>12000000</v>
      </c>
      <c r="G170" s="95"/>
      <c r="H170" s="95"/>
    </row>
    <row r="171" spans="1:8" ht="89.25" x14ac:dyDescent="0.2">
      <c r="A171" s="40">
        <v>17.059999999999999</v>
      </c>
      <c r="B171" s="27" t="s">
        <v>114</v>
      </c>
      <c r="C171" s="73" t="s">
        <v>102</v>
      </c>
      <c r="D171" s="14">
        <v>1</v>
      </c>
      <c r="E171" s="65">
        <v>5000000</v>
      </c>
      <c r="F171" s="84">
        <f t="shared" si="13"/>
        <v>5000000</v>
      </c>
      <c r="G171" s="95"/>
      <c r="H171" s="95"/>
    </row>
    <row r="172" spans="1:8" ht="191.25" x14ac:dyDescent="0.2">
      <c r="A172" s="40">
        <v>17.07</v>
      </c>
      <c r="B172" s="105" t="s">
        <v>115</v>
      </c>
      <c r="C172" s="73" t="s">
        <v>102</v>
      </c>
      <c r="D172" s="14">
        <v>1</v>
      </c>
      <c r="E172" s="65">
        <v>12000000</v>
      </c>
      <c r="F172" s="84">
        <f t="shared" si="13"/>
        <v>12000000</v>
      </c>
      <c r="G172" s="95"/>
      <c r="H172" s="95"/>
    </row>
    <row r="173" spans="1:8" ht="51" x14ac:dyDescent="0.2">
      <c r="A173" s="40">
        <v>17.079999999999998</v>
      </c>
      <c r="B173" s="29" t="s">
        <v>199</v>
      </c>
      <c r="C173" s="73" t="s">
        <v>104</v>
      </c>
      <c r="D173" s="14">
        <v>15</v>
      </c>
      <c r="E173" s="65">
        <v>190000</v>
      </c>
      <c r="F173" s="84">
        <f t="shared" si="13"/>
        <v>2850000</v>
      </c>
      <c r="G173" s="95"/>
      <c r="H173" s="95"/>
    </row>
    <row r="174" spans="1:8" ht="25.5" x14ac:dyDescent="0.2">
      <c r="A174" s="40">
        <v>17.09</v>
      </c>
      <c r="B174" s="20" t="s">
        <v>200</v>
      </c>
      <c r="C174" s="73" t="s">
        <v>119</v>
      </c>
      <c r="D174" s="14">
        <v>1</v>
      </c>
      <c r="E174" s="65">
        <v>2000000</v>
      </c>
      <c r="F174" s="84">
        <f t="shared" si="13"/>
        <v>2000000</v>
      </c>
      <c r="G174" s="95"/>
      <c r="H174" s="95"/>
    </row>
    <row r="175" spans="1:8" x14ac:dyDescent="0.2">
      <c r="A175" s="40">
        <v>17.100000000000001</v>
      </c>
      <c r="B175" s="29" t="s">
        <v>201</v>
      </c>
      <c r="C175" s="74" t="s">
        <v>119</v>
      </c>
      <c r="D175" s="14">
        <v>1</v>
      </c>
      <c r="E175" s="65">
        <v>2000000</v>
      </c>
      <c r="F175" s="84">
        <f t="shared" si="13"/>
        <v>2000000</v>
      </c>
      <c r="G175" s="95"/>
      <c r="H175" s="95"/>
    </row>
    <row r="176" spans="1:8" ht="24.75" customHeight="1" x14ac:dyDescent="0.2">
      <c r="A176" s="40">
        <v>17.11</v>
      </c>
      <c r="B176" s="19" t="s">
        <v>256</v>
      </c>
      <c r="C176" s="74" t="s">
        <v>120</v>
      </c>
      <c r="D176" s="14">
        <v>1</v>
      </c>
      <c r="E176" s="65">
        <v>7000000</v>
      </c>
      <c r="F176" s="84">
        <f t="shared" si="13"/>
        <v>7000000</v>
      </c>
      <c r="G176" s="95"/>
      <c r="H176" s="95"/>
    </row>
    <row r="177" spans="1:8" ht="76.5" x14ac:dyDescent="0.2">
      <c r="A177" s="40">
        <v>17.12</v>
      </c>
      <c r="B177" s="19" t="s">
        <v>116</v>
      </c>
      <c r="C177" s="18" t="s">
        <v>120</v>
      </c>
      <c r="D177" s="14">
        <v>1</v>
      </c>
      <c r="E177" s="65">
        <v>4500000</v>
      </c>
      <c r="F177" s="84">
        <f t="shared" si="13"/>
        <v>4500000</v>
      </c>
      <c r="G177" s="95"/>
      <c r="H177" s="95"/>
    </row>
    <row r="178" spans="1:8" ht="89.25" x14ac:dyDescent="0.2">
      <c r="A178" s="40">
        <v>17.13</v>
      </c>
      <c r="B178" s="20" t="s">
        <v>117</v>
      </c>
      <c r="C178" s="18" t="s">
        <v>120</v>
      </c>
      <c r="D178" s="14">
        <v>1</v>
      </c>
      <c r="E178" s="65">
        <v>2400000</v>
      </c>
      <c r="F178" s="84">
        <f t="shared" si="13"/>
        <v>2400000</v>
      </c>
      <c r="G178" s="95"/>
      <c r="H178" s="95"/>
    </row>
    <row r="179" spans="1:8" ht="76.5" x14ac:dyDescent="0.2">
      <c r="A179" s="40">
        <v>17.14</v>
      </c>
      <c r="B179" s="19" t="s">
        <v>118</v>
      </c>
      <c r="C179" s="18" t="s">
        <v>120</v>
      </c>
      <c r="D179" s="14">
        <v>1</v>
      </c>
      <c r="E179" s="65">
        <v>7000000</v>
      </c>
      <c r="F179" s="84">
        <f t="shared" si="13"/>
        <v>7000000</v>
      </c>
      <c r="G179" s="95"/>
      <c r="H179" s="95"/>
    </row>
    <row r="180" spans="1:8" ht="25.5" x14ac:dyDescent="0.2">
      <c r="A180" s="40"/>
      <c r="B180" s="15" t="s">
        <v>121</v>
      </c>
      <c r="C180" s="72"/>
      <c r="D180" s="16"/>
      <c r="E180" s="65"/>
      <c r="F180" s="85">
        <f>SUM(F166:F179)</f>
        <v>69345785.982424244</v>
      </c>
      <c r="G180" s="95"/>
      <c r="H180" s="95"/>
    </row>
    <row r="181" spans="1:8" x14ac:dyDescent="0.2">
      <c r="A181" s="40">
        <v>18</v>
      </c>
      <c r="B181" s="32" t="s">
        <v>122</v>
      </c>
      <c r="C181" s="72"/>
      <c r="D181" s="16"/>
      <c r="E181" s="65"/>
      <c r="F181" s="85"/>
      <c r="G181" s="95"/>
      <c r="H181" s="95"/>
    </row>
    <row r="182" spans="1:8" x14ac:dyDescent="0.2">
      <c r="A182" s="40">
        <v>18.010000000000002</v>
      </c>
      <c r="B182" s="20" t="s">
        <v>123</v>
      </c>
      <c r="C182" s="73" t="s">
        <v>120</v>
      </c>
      <c r="D182" s="21">
        <v>3</v>
      </c>
      <c r="E182" s="65">
        <v>220000</v>
      </c>
      <c r="F182" s="84">
        <f>(D182*E182)</f>
        <v>660000</v>
      </c>
      <c r="G182" s="95"/>
      <c r="H182" s="95"/>
    </row>
    <row r="183" spans="1:8" ht="25.5" x14ac:dyDescent="0.2">
      <c r="A183" s="40">
        <v>18.02</v>
      </c>
      <c r="B183" s="20" t="s">
        <v>124</v>
      </c>
      <c r="C183" s="73" t="s">
        <v>120</v>
      </c>
      <c r="D183" s="21">
        <v>3</v>
      </c>
      <c r="E183" s="65">
        <v>130000</v>
      </c>
      <c r="F183" s="84">
        <f t="shared" ref="F183:F197" si="14">(D183*E183)</f>
        <v>390000</v>
      </c>
      <c r="G183" s="95"/>
      <c r="H183" s="95"/>
    </row>
    <row r="184" spans="1:8" x14ac:dyDescent="0.2">
      <c r="A184" s="40">
        <v>18.03</v>
      </c>
      <c r="B184" s="20" t="s">
        <v>125</v>
      </c>
      <c r="C184" s="73" t="s">
        <v>104</v>
      </c>
      <c r="D184" s="21">
        <v>200</v>
      </c>
      <c r="E184" s="65">
        <v>3500</v>
      </c>
      <c r="F184" s="84">
        <f t="shared" si="14"/>
        <v>700000</v>
      </c>
      <c r="G184" s="95"/>
      <c r="H184" s="95"/>
    </row>
    <row r="185" spans="1:8" x14ac:dyDescent="0.2">
      <c r="A185" s="40">
        <v>18.04</v>
      </c>
      <c r="B185" s="20" t="s">
        <v>126</v>
      </c>
      <c r="C185" s="73" t="s">
        <v>104</v>
      </c>
      <c r="D185" s="21">
        <v>40</v>
      </c>
      <c r="E185" s="65">
        <v>12000</v>
      </c>
      <c r="F185" s="84">
        <f t="shared" si="14"/>
        <v>480000</v>
      </c>
      <c r="G185" s="95"/>
      <c r="H185" s="95"/>
    </row>
    <row r="186" spans="1:8" x14ac:dyDescent="0.2">
      <c r="A186" s="40">
        <v>18.05</v>
      </c>
      <c r="B186" s="20" t="s">
        <v>127</v>
      </c>
      <c r="C186" s="73" t="s">
        <v>120</v>
      </c>
      <c r="D186" s="21">
        <v>40</v>
      </c>
      <c r="E186" s="65">
        <v>35000</v>
      </c>
      <c r="F186" s="84">
        <f t="shared" si="14"/>
        <v>1400000</v>
      </c>
      <c r="G186" s="95"/>
      <c r="H186" s="95"/>
    </row>
    <row r="187" spans="1:8" x14ac:dyDescent="0.2">
      <c r="A187" s="40">
        <v>18.059999999999999</v>
      </c>
      <c r="B187" s="20" t="s">
        <v>128</v>
      </c>
      <c r="C187" s="73" t="s">
        <v>120</v>
      </c>
      <c r="D187" s="22">
        <v>10</v>
      </c>
      <c r="E187" s="65">
        <v>15000</v>
      </c>
      <c r="F187" s="84">
        <f t="shared" si="14"/>
        <v>150000</v>
      </c>
      <c r="G187" s="95"/>
      <c r="H187" s="95"/>
    </row>
    <row r="188" spans="1:8" x14ac:dyDescent="0.2">
      <c r="A188" s="40">
        <v>18.07</v>
      </c>
      <c r="B188" s="20" t="s">
        <v>129</v>
      </c>
      <c r="C188" s="73" t="s">
        <v>120</v>
      </c>
      <c r="D188" s="22">
        <v>6</v>
      </c>
      <c r="E188" s="65">
        <v>3000</v>
      </c>
      <c r="F188" s="84">
        <f t="shared" si="14"/>
        <v>18000</v>
      </c>
      <c r="G188" s="95"/>
      <c r="H188" s="95"/>
    </row>
    <row r="189" spans="1:8" x14ac:dyDescent="0.2">
      <c r="A189" s="40">
        <v>18.079999999999998</v>
      </c>
      <c r="B189" s="20" t="s">
        <v>130</v>
      </c>
      <c r="C189" s="73" t="s">
        <v>120</v>
      </c>
      <c r="D189" s="21">
        <v>2</v>
      </c>
      <c r="E189" s="65">
        <v>70000</v>
      </c>
      <c r="F189" s="84">
        <f t="shared" si="14"/>
        <v>140000</v>
      </c>
      <c r="G189" s="95"/>
      <c r="H189" s="95"/>
    </row>
    <row r="190" spans="1:8" x14ac:dyDescent="0.2">
      <c r="A190" s="40">
        <v>18.09</v>
      </c>
      <c r="B190" s="20" t="s">
        <v>131</v>
      </c>
      <c r="C190" s="73" t="s">
        <v>120</v>
      </c>
      <c r="D190" s="21">
        <v>1</v>
      </c>
      <c r="E190" s="65">
        <v>7000</v>
      </c>
      <c r="F190" s="84">
        <f t="shared" si="14"/>
        <v>7000</v>
      </c>
      <c r="G190" s="95"/>
      <c r="H190" s="95"/>
    </row>
    <row r="191" spans="1:8" x14ac:dyDescent="0.2">
      <c r="A191" s="40">
        <v>18.100000000000001</v>
      </c>
      <c r="B191" s="20" t="s">
        <v>132</v>
      </c>
      <c r="C191" s="73" t="s">
        <v>120</v>
      </c>
      <c r="D191" s="21">
        <v>40</v>
      </c>
      <c r="E191" s="65">
        <v>55000</v>
      </c>
      <c r="F191" s="84">
        <f t="shared" si="14"/>
        <v>2200000</v>
      </c>
      <c r="G191" s="95"/>
      <c r="H191" s="95"/>
    </row>
    <row r="192" spans="1:8" x14ac:dyDescent="0.2">
      <c r="A192" s="40">
        <v>18.11</v>
      </c>
      <c r="B192" s="20" t="s">
        <v>133</v>
      </c>
      <c r="C192" s="73" t="s">
        <v>120</v>
      </c>
      <c r="D192" s="21">
        <v>2</v>
      </c>
      <c r="E192" s="65">
        <v>110000</v>
      </c>
      <c r="F192" s="84">
        <f t="shared" si="14"/>
        <v>220000</v>
      </c>
      <c r="G192" s="95"/>
      <c r="H192" s="95"/>
    </row>
    <row r="193" spans="1:8" x14ac:dyDescent="0.2">
      <c r="A193" s="40">
        <v>18.12</v>
      </c>
      <c r="B193" s="20" t="s">
        <v>134</v>
      </c>
      <c r="C193" s="73" t="s">
        <v>120</v>
      </c>
      <c r="D193" s="21">
        <v>2</v>
      </c>
      <c r="E193" s="65">
        <v>130000</v>
      </c>
      <c r="F193" s="84">
        <f t="shared" si="14"/>
        <v>260000</v>
      </c>
      <c r="G193" s="95"/>
      <c r="H193" s="95"/>
    </row>
    <row r="194" spans="1:8" ht="25.5" x14ac:dyDescent="0.2">
      <c r="A194" s="40">
        <v>18.13</v>
      </c>
      <c r="B194" s="20" t="s">
        <v>135</v>
      </c>
      <c r="C194" s="73" t="s">
        <v>120</v>
      </c>
      <c r="D194" s="21">
        <v>2</v>
      </c>
      <c r="E194" s="65">
        <v>180000</v>
      </c>
      <c r="F194" s="84">
        <f t="shared" si="14"/>
        <v>360000</v>
      </c>
      <c r="G194" s="95"/>
      <c r="H194" s="95"/>
    </row>
    <row r="195" spans="1:8" ht="25.5" x14ac:dyDescent="0.2">
      <c r="A195" s="40">
        <v>18.14</v>
      </c>
      <c r="B195" s="20" t="s">
        <v>136</v>
      </c>
      <c r="C195" s="73" t="s">
        <v>139</v>
      </c>
      <c r="D195" s="21">
        <v>1</v>
      </c>
      <c r="E195" s="65">
        <v>1200000</v>
      </c>
      <c r="F195" s="84">
        <f t="shared" si="14"/>
        <v>1200000</v>
      </c>
      <c r="G195" s="95"/>
      <c r="H195" s="95"/>
    </row>
    <row r="196" spans="1:8" ht="38.25" x14ac:dyDescent="0.2">
      <c r="A196" s="40">
        <v>18.149999999999999</v>
      </c>
      <c r="B196" s="20" t="s">
        <v>137</v>
      </c>
      <c r="C196" s="73" t="s">
        <v>104</v>
      </c>
      <c r="D196" s="21">
        <v>40</v>
      </c>
      <c r="E196" s="65">
        <v>6000</v>
      </c>
      <c r="F196" s="84">
        <f t="shared" si="14"/>
        <v>240000</v>
      </c>
      <c r="G196" s="95"/>
      <c r="H196" s="95"/>
    </row>
    <row r="197" spans="1:8" ht="25.5" x14ac:dyDescent="0.2">
      <c r="A197" s="40">
        <v>18.16</v>
      </c>
      <c r="B197" s="20" t="s">
        <v>138</v>
      </c>
      <c r="C197" s="73" t="s">
        <v>120</v>
      </c>
      <c r="D197" s="21">
        <v>2</v>
      </c>
      <c r="E197" s="65">
        <v>50000</v>
      </c>
      <c r="F197" s="84">
        <f t="shared" si="14"/>
        <v>100000</v>
      </c>
      <c r="G197" s="95"/>
      <c r="H197" s="95"/>
    </row>
    <row r="198" spans="1:8" ht="25.5" x14ac:dyDescent="0.2">
      <c r="A198" s="40"/>
      <c r="B198" s="15" t="s">
        <v>140</v>
      </c>
      <c r="C198" s="72"/>
      <c r="D198" s="16"/>
      <c r="E198" s="65"/>
      <c r="F198" s="85">
        <f>SUM(F182:F197)</f>
        <v>8525000</v>
      </c>
      <c r="G198" s="95"/>
      <c r="H198" s="95"/>
    </row>
    <row r="199" spans="1:8" x14ac:dyDescent="0.2">
      <c r="A199" s="38">
        <v>19</v>
      </c>
      <c r="B199" s="32" t="s">
        <v>141</v>
      </c>
      <c r="C199" s="72"/>
      <c r="D199" s="16"/>
      <c r="E199" s="65"/>
      <c r="F199" s="85"/>
      <c r="G199" s="95"/>
      <c r="H199" s="95"/>
    </row>
    <row r="200" spans="1:8" ht="51" x14ac:dyDescent="0.2">
      <c r="A200" s="39">
        <v>19.010000000000002</v>
      </c>
      <c r="B200" s="28" t="s">
        <v>142</v>
      </c>
      <c r="C200" s="75" t="s">
        <v>3</v>
      </c>
      <c r="D200" s="22">
        <v>21</v>
      </c>
      <c r="E200" s="65">
        <v>60044.733333333323</v>
      </c>
      <c r="F200" s="84">
        <f>(D200*E200)</f>
        <v>1260939.3999999997</v>
      </c>
      <c r="G200" s="95"/>
      <c r="H200" s="95"/>
    </row>
    <row r="201" spans="1:8" ht="25.5" x14ac:dyDescent="0.2">
      <c r="A201" s="39">
        <v>19.02</v>
      </c>
      <c r="B201" s="28" t="s">
        <v>143</v>
      </c>
      <c r="C201" s="75" t="s">
        <v>155</v>
      </c>
      <c r="D201" s="22">
        <v>9</v>
      </c>
      <c r="E201" s="65">
        <v>23341</v>
      </c>
      <c r="F201" s="84">
        <f t="shared" ref="F201:F213" si="15">(D201*E201)</f>
        <v>210069</v>
      </c>
      <c r="G201" s="95"/>
      <c r="H201" s="95"/>
    </row>
    <row r="202" spans="1:8" ht="51" x14ac:dyDescent="0.2">
      <c r="A202" s="39">
        <v>19.03</v>
      </c>
      <c r="B202" s="28" t="s">
        <v>144</v>
      </c>
      <c r="C202" s="75" t="s">
        <v>155</v>
      </c>
      <c r="D202" s="23">
        <v>8</v>
      </c>
      <c r="E202" s="65">
        <v>121226.24160000001</v>
      </c>
      <c r="F202" s="84">
        <f t="shared" si="15"/>
        <v>969809.93280000007</v>
      </c>
      <c r="G202" s="95"/>
      <c r="H202" s="95"/>
    </row>
    <row r="203" spans="1:8" ht="25.5" x14ac:dyDescent="0.2">
      <c r="A203" s="39">
        <v>19.04</v>
      </c>
      <c r="B203" s="28" t="s">
        <v>145</v>
      </c>
      <c r="C203" s="75" t="s">
        <v>3</v>
      </c>
      <c r="D203" s="23">
        <v>305</v>
      </c>
      <c r="E203" s="65">
        <v>4200</v>
      </c>
      <c r="F203" s="84">
        <f t="shared" si="15"/>
        <v>1281000</v>
      </c>
      <c r="G203" s="95"/>
      <c r="H203" s="95"/>
    </row>
    <row r="204" spans="1:8" x14ac:dyDescent="0.2">
      <c r="A204" s="39">
        <v>19.05</v>
      </c>
      <c r="B204" s="28" t="s">
        <v>146</v>
      </c>
      <c r="C204" s="75" t="s">
        <v>155</v>
      </c>
      <c r="D204" s="23">
        <v>8</v>
      </c>
      <c r="E204" s="65">
        <v>14000</v>
      </c>
      <c r="F204" s="84">
        <f t="shared" si="15"/>
        <v>112000</v>
      </c>
      <c r="G204" s="95"/>
      <c r="H204" s="95"/>
    </row>
    <row r="205" spans="1:8" ht="38.25" x14ac:dyDescent="0.2">
      <c r="A205" s="39">
        <v>19.059999999999999</v>
      </c>
      <c r="B205" s="28" t="s">
        <v>147</v>
      </c>
      <c r="C205" s="75" t="s">
        <v>155</v>
      </c>
      <c r="D205" s="23">
        <v>1</v>
      </c>
      <c r="E205" s="65">
        <v>2600000</v>
      </c>
      <c r="F205" s="84">
        <f t="shared" si="15"/>
        <v>2600000</v>
      </c>
      <c r="G205" s="95"/>
      <c r="H205" s="95"/>
    </row>
    <row r="206" spans="1:8" ht="38.25" x14ac:dyDescent="0.2">
      <c r="A206" s="39">
        <v>19.07</v>
      </c>
      <c r="B206" s="28" t="s">
        <v>148</v>
      </c>
      <c r="C206" s="75" t="s">
        <v>155</v>
      </c>
      <c r="D206" s="23">
        <v>200</v>
      </c>
      <c r="E206" s="65">
        <v>20000</v>
      </c>
      <c r="F206" s="84">
        <f t="shared" si="15"/>
        <v>4000000</v>
      </c>
      <c r="G206" s="95"/>
      <c r="H206" s="95"/>
    </row>
    <row r="207" spans="1:8" ht="51" x14ac:dyDescent="0.2">
      <c r="A207" s="39">
        <v>19.079999999999998</v>
      </c>
      <c r="B207" s="28" t="s">
        <v>149</v>
      </c>
      <c r="C207" s="75" t="s">
        <v>155</v>
      </c>
      <c r="D207" s="23">
        <v>2</v>
      </c>
      <c r="E207" s="65">
        <v>1500000</v>
      </c>
      <c r="F207" s="84">
        <f t="shared" si="15"/>
        <v>3000000</v>
      </c>
      <c r="G207" s="95"/>
      <c r="H207" s="95"/>
    </row>
    <row r="208" spans="1:8" ht="25.5" x14ac:dyDescent="0.2">
      <c r="A208" s="39">
        <v>19.09</v>
      </c>
      <c r="B208" s="28" t="s">
        <v>150</v>
      </c>
      <c r="C208" s="75" t="s">
        <v>155</v>
      </c>
      <c r="D208" s="23">
        <v>1</v>
      </c>
      <c r="E208" s="65">
        <v>800000</v>
      </c>
      <c r="F208" s="84">
        <f t="shared" si="15"/>
        <v>800000</v>
      </c>
      <c r="G208" s="95"/>
      <c r="H208" s="95"/>
    </row>
    <row r="209" spans="1:8" x14ac:dyDescent="0.2">
      <c r="A209" s="39">
        <v>19.100000000000001</v>
      </c>
      <c r="B209" s="28" t="s">
        <v>151</v>
      </c>
      <c r="C209" s="75" t="s">
        <v>155</v>
      </c>
      <c r="D209" s="23">
        <v>8</v>
      </c>
      <c r="E209" s="65">
        <v>38034</v>
      </c>
      <c r="F209" s="84">
        <f t="shared" si="15"/>
        <v>304272</v>
      </c>
      <c r="G209" s="95"/>
      <c r="H209" s="95"/>
    </row>
    <row r="210" spans="1:8" x14ac:dyDescent="0.2">
      <c r="A210" s="39">
        <v>19.11</v>
      </c>
      <c r="B210" s="28" t="s">
        <v>152</v>
      </c>
      <c r="C210" s="75" t="s">
        <v>155</v>
      </c>
      <c r="D210" s="23">
        <v>8</v>
      </c>
      <c r="E210" s="65">
        <v>38034</v>
      </c>
      <c r="F210" s="84">
        <f t="shared" si="15"/>
        <v>304272</v>
      </c>
      <c r="G210" s="95"/>
      <c r="H210" s="95"/>
    </row>
    <row r="211" spans="1:8" ht="25.5" x14ac:dyDescent="0.2">
      <c r="A211" s="39">
        <v>19.12</v>
      </c>
      <c r="B211" s="28" t="s">
        <v>153</v>
      </c>
      <c r="C211" s="75" t="s">
        <v>155</v>
      </c>
      <c r="D211" s="24">
        <v>1</v>
      </c>
      <c r="E211" s="68">
        <v>16000000</v>
      </c>
      <c r="F211" s="84">
        <f t="shared" si="15"/>
        <v>16000000</v>
      </c>
      <c r="G211" s="95"/>
      <c r="H211" s="95"/>
    </row>
    <row r="212" spans="1:8" ht="51" x14ac:dyDescent="0.2">
      <c r="A212" s="39">
        <v>19.13</v>
      </c>
      <c r="B212" s="28" t="s">
        <v>154</v>
      </c>
      <c r="C212" s="75" t="s">
        <v>155</v>
      </c>
      <c r="D212" s="24">
        <v>3</v>
      </c>
      <c r="E212" s="65">
        <v>4200000</v>
      </c>
      <c r="F212" s="84">
        <f t="shared" si="15"/>
        <v>12600000</v>
      </c>
      <c r="G212" s="95"/>
      <c r="H212" s="95"/>
    </row>
    <row r="213" spans="1:8" ht="45" customHeight="1" x14ac:dyDescent="0.2">
      <c r="A213" s="39">
        <v>19.14</v>
      </c>
      <c r="B213" s="27" t="s">
        <v>202</v>
      </c>
      <c r="C213" s="75" t="s">
        <v>155</v>
      </c>
      <c r="D213" s="23">
        <v>1</v>
      </c>
      <c r="E213" s="65">
        <v>12000000</v>
      </c>
      <c r="F213" s="84">
        <f t="shared" si="15"/>
        <v>12000000</v>
      </c>
      <c r="G213" s="95"/>
      <c r="H213" s="95"/>
    </row>
    <row r="214" spans="1:8" x14ac:dyDescent="0.2">
      <c r="A214" s="39"/>
      <c r="B214" s="15" t="s">
        <v>156</v>
      </c>
      <c r="C214" s="72"/>
      <c r="D214" s="16"/>
      <c r="E214" s="65"/>
      <c r="F214" s="85">
        <f>SUM(F200:F213)</f>
        <v>55442362.332800001</v>
      </c>
      <c r="G214" s="95"/>
      <c r="H214" s="95"/>
    </row>
    <row r="215" spans="1:8" x14ac:dyDescent="0.2">
      <c r="A215" s="40">
        <v>20</v>
      </c>
      <c r="B215" s="32" t="s">
        <v>157</v>
      </c>
      <c r="C215" s="72"/>
      <c r="D215" s="16"/>
      <c r="E215" s="65"/>
      <c r="F215" s="85"/>
      <c r="G215" s="95"/>
      <c r="H215" s="95"/>
    </row>
    <row r="216" spans="1:8" ht="89.25" x14ac:dyDescent="0.2">
      <c r="A216" s="39">
        <v>20.010000000000002</v>
      </c>
      <c r="B216" s="27" t="s">
        <v>158</v>
      </c>
      <c r="C216" s="73" t="s">
        <v>155</v>
      </c>
      <c r="D216" s="17">
        <v>51</v>
      </c>
      <c r="E216" s="65">
        <v>32993.144928571426</v>
      </c>
      <c r="F216" s="84">
        <f>(D216*E216)</f>
        <v>1682650.3913571427</v>
      </c>
      <c r="G216" s="95"/>
      <c r="H216" s="95"/>
    </row>
    <row r="217" spans="1:8" ht="76.5" x14ac:dyDescent="0.2">
      <c r="A217" s="39">
        <v>20.02</v>
      </c>
      <c r="B217" s="27" t="s">
        <v>159</v>
      </c>
      <c r="C217" s="73" t="s">
        <v>155</v>
      </c>
      <c r="D217" s="17">
        <v>51</v>
      </c>
      <c r="E217" s="65">
        <v>68922.900000000009</v>
      </c>
      <c r="F217" s="84">
        <f t="shared" ref="F217:F219" si="16">(D217*E217)</f>
        <v>3515067.9000000004</v>
      </c>
      <c r="G217" s="95"/>
      <c r="H217" s="95"/>
    </row>
    <row r="218" spans="1:8" ht="102" x14ac:dyDescent="0.2">
      <c r="A218" s="39">
        <v>20.03</v>
      </c>
      <c r="B218" s="27" t="s">
        <v>160</v>
      </c>
      <c r="C218" s="73" t="s">
        <v>155</v>
      </c>
      <c r="D218" s="17">
        <v>51</v>
      </c>
      <c r="E218" s="65">
        <v>300000</v>
      </c>
      <c r="F218" s="84">
        <f t="shared" si="16"/>
        <v>15300000</v>
      </c>
      <c r="G218" s="95"/>
      <c r="H218" s="95"/>
    </row>
    <row r="219" spans="1:8" ht="283.5" customHeight="1" x14ac:dyDescent="0.2">
      <c r="A219" s="39">
        <v>20.04</v>
      </c>
      <c r="B219" s="27" t="s">
        <v>161</v>
      </c>
      <c r="C219" s="73" t="s">
        <v>155</v>
      </c>
      <c r="D219" s="17">
        <v>1</v>
      </c>
      <c r="E219" s="65">
        <v>7000000</v>
      </c>
      <c r="F219" s="84">
        <f t="shared" si="16"/>
        <v>7000000</v>
      </c>
      <c r="G219" s="95"/>
      <c r="H219" s="95"/>
    </row>
    <row r="220" spans="1:8" x14ac:dyDescent="0.2">
      <c r="A220" s="39"/>
      <c r="B220" s="15" t="s">
        <v>162</v>
      </c>
      <c r="C220" s="72"/>
      <c r="D220" s="16"/>
      <c r="E220" s="65"/>
      <c r="F220" s="85">
        <f>SUM(F216:F219)</f>
        <v>27497718.291357145</v>
      </c>
      <c r="G220" s="95"/>
      <c r="H220" s="95"/>
    </row>
    <row r="221" spans="1:8" x14ac:dyDescent="0.2">
      <c r="A221" s="38">
        <v>21</v>
      </c>
      <c r="B221" s="88" t="s">
        <v>232</v>
      </c>
      <c r="C221" s="89"/>
      <c r="D221" s="90"/>
      <c r="E221" s="91"/>
      <c r="F221" s="84"/>
      <c r="G221" s="95"/>
      <c r="H221" s="95"/>
    </row>
    <row r="222" spans="1:8" ht="25.5" x14ac:dyDescent="0.2">
      <c r="A222" s="39">
        <v>21.01</v>
      </c>
      <c r="B222" s="92" t="s">
        <v>233</v>
      </c>
      <c r="C222" s="89" t="s">
        <v>52</v>
      </c>
      <c r="D222" s="90">
        <v>15</v>
      </c>
      <c r="E222" s="91">
        <v>538000</v>
      </c>
      <c r="F222" s="84">
        <f>(D222*E222)</f>
        <v>8070000</v>
      </c>
      <c r="G222" s="95"/>
      <c r="H222" s="95"/>
    </row>
    <row r="223" spans="1:8" ht="38.25" x14ac:dyDescent="0.2">
      <c r="A223" s="39">
        <v>21.02</v>
      </c>
      <c r="B223" s="92" t="s">
        <v>234</v>
      </c>
      <c r="C223" s="89" t="s">
        <v>52</v>
      </c>
      <c r="D223" s="90">
        <v>1</v>
      </c>
      <c r="E223" s="91">
        <v>538000</v>
      </c>
      <c r="F223" s="84">
        <f t="shared" ref="F223:F229" si="17">(D223*E223)</f>
        <v>538000</v>
      </c>
      <c r="G223" s="95"/>
      <c r="H223" s="95"/>
    </row>
    <row r="224" spans="1:8" ht="51" x14ac:dyDescent="0.2">
      <c r="A224" s="39">
        <v>21.03</v>
      </c>
      <c r="B224" s="92" t="s">
        <v>235</v>
      </c>
      <c r="C224" s="89" t="s">
        <v>52</v>
      </c>
      <c r="D224" s="90">
        <v>4</v>
      </c>
      <c r="E224" s="91">
        <v>350000</v>
      </c>
      <c r="F224" s="84">
        <f t="shared" si="17"/>
        <v>1400000</v>
      </c>
      <c r="G224" s="95"/>
      <c r="H224" s="95"/>
    </row>
    <row r="225" spans="1:8" ht="25.5" x14ac:dyDescent="0.2">
      <c r="A225" s="39">
        <v>21.04</v>
      </c>
      <c r="B225" s="92" t="s">
        <v>236</v>
      </c>
      <c r="C225" s="89" t="s">
        <v>52</v>
      </c>
      <c r="D225" s="90">
        <v>15</v>
      </c>
      <c r="E225" s="91">
        <v>262000</v>
      </c>
      <c r="F225" s="84">
        <f t="shared" si="17"/>
        <v>3930000</v>
      </c>
      <c r="G225" s="95"/>
      <c r="H225" s="95"/>
    </row>
    <row r="226" spans="1:8" ht="25.5" x14ac:dyDescent="0.2">
      <c r="A226" s="39">
        <v>21.05</v>
      </c>
      <c r="B226" s="92" t="s">
        <v>237</v>
      </c>
      <c r="C226" s="89" t="s">
        <v>52</v>
      </c>
      <c r="D226" s="90">
        <v>15</v>
      </c>
      <c r="E226" s="91">
        <v>320000</v>
      </c>
      <c r="F226" s="84">
        <f t="shared" si="17"/>
        <v>4800000</v>
      </c>
      <c r="G226" s="95"/>
      <c r="H226" s="95"/>
    </row>
    <row r="227" spans="1:8" ht="25.5" x14ac:dyDescent="0.2">
      <c r="A227" s="39">
        <v>21.06</v>
      </c>
      <c r="B227" s="92" t="s">
        <v>238</v>
      </c>
      <c r="C227" s="89" t="s">
        <v>52</v>
      </c>
      <c r="D227" s="90">
        <v>1</v>
      </c>
      <c r="E227" s="91">
        <v>179000</v>
      </c>
      <c r="F227" s="84">
        <f t="shared" si="17"/>
        <v>179000</v>
      </c>
      <c r="G227" s="95"/>
      <c r="H227" s="95"/>
    </row>
    <row r="228" spans="1:8" ht="25.5" x14ac:dyDescent="0.2">
      <c r="A228" s="39">
        <v>21.07</v>
      </c>
      <c r="B228" s="92" t="s">
        <v>239</v>
      </c>
      <c r="C228" s="89" t="s">
        <v>52</v>
      </c>
      <c r="D228" s="90">
        <v>6</v>
      </c>
      <c r="E228" s="91">
        <v>280000</v>
      </c>
      <c r="F228" s="84">
        <f t="shared" si="17"/>
        <v>1680000</v>
      </c>
      <c r="G228" s="95"/>
      <c r="H228" s="95"/>
    </row>
    <row r="229" spans="1:8" ht="25.5" x14ac:dyDescent="0.2">
      <c r="A229" s="39">
        <v>21.08</v>
      </c>
      <c r="B229" s="92" t="s">
        <v>240</v>
      </c>
      <c r="C229" s="89" t="s">
        <v>52</v>
      </c>
      <c r="D229" s="90">
        <v>1</v>
      </c>
      <c r="E229" s="91">
        <v>132000</v>
      </c>
      <c r="F229" s="84">
        <f t="shared" si="17"/>
        <v>132000</v>
      </c>
      <c r="G229" s="95"/>
      <c r="H229" s="95"/>
    </row>
    <row r="230" spans="1:8" x14ac:dyDescent="0.2">
      <c r="A230" s="39">
        <v>21.09</v>
      </c>
      <c r="B230" s="89" t="s">
        <v>241</v>
      </c>
      <c r="C230" s="89"/>
      <c r="D230" s="93"/>
      <c r="E230" s="91"/>
      <c r="F230" s="85">
        <f>SUM(F222:F229)</f>
        <v>20729000</v>
      </c>
      <c r="G230" s="95"/>
      <c r="H230" s="95"/>
    </row>
    <row r="231" spans="1:8" x14ac:dyDescent="0.2">
      <c r="A231" s="38">
        <v>22</v>
      </c>
      <c r="B231" s="88" t="s">
        <v>242</v>
      </c>
      <c r="C231" s="89"/>
      <c r="D231" s="93"/>
      <c r="E231" s="91"/>
      <c r="F231" s="84"/>
      <c r="G231" s="95"/>
      <c r="H231" s="95"/>
    </row>
    <row r="232" spans="1:8" x14ac:dyDescent="0.2">
      <c r="A232" s="39">
        <v>22.01</v>
      </c>
      <c r="B232" s="89" t="s">
        <v>244</v>
      </c>
      <c r="C232" s="89" t="s">
        <v>52</v>
      </c>
      <c r="D232" s="93">
        <v>2</v>
      </c>
      <c r="E232" s="91">
        <v>17700000</v>
      </c>
      <c r="F232" s="84">
        <f>(D232*E232)</f>
        <v>35400000</v>
      </c>
      <c r="G232" s="95"/>
      <c r="H232" s="95"/>
    </row>
    <row r="233" spans="1:8" x14ac:dyDescent="0.2">
      <c r="A233" s="39"/>
      <c r="B233" s="89" t="s">
        <v>243</v>
      </c>
      <c r="C233" s="89"/>
      <c r="D233" s="93"/>
      <c r="E233" s="91"/>
      <c r="F233" s="85">
        <f>SUM(F232)</f>
        <v>35400000</v>
      </c>
      <c r="G233" s="95"/>
      <c r="H233" s="95"/>
    </row>
    <row r="234" spans="1:8" ht="14.25" customHeight="1" x14ac:dyDescent="0.2">
      <c r="A234" s="41"/>
      <c r="B234" s="33" t="s">
        <v>9</v>
      </c>
      <c r="C234" s="76"/>
      <c r="D234" s="54"/>
      <c r="E234" s="54"/>
      <c r="F234" s="55">
        <f>(F233+F230+F220+F214+F198+F180+F164+F157+F151+F123+F108+F92+F81+F73+F66+F61+F58+F52+F47+F40+F37+F23+F11)</f>
        <v>2279795185.9994054</v>
      </c>
      <c r="G234" s="95"/>
      <c r="H234" s="95"/>
    </row>
    <row r="235" spans="1:8" x14ac:dyDescent="0.2">
      <c r="A235" s="41"/>
      <c r="B235" s="25" t="s">
        <v>10</v>
      </c>
      <c r="C235" s="26"/>
      <c r="D235" s="56"/>
      <c r="E235" s="56"/>
      <c r="F235" s="55">
        <f>ROUND(F234*25%,0)</f>
        <v>569948796</v>
      </c>
      <c r="G235" s="95"/>
      <c r="H235" s="95"/>
    </row>
    <row r="236" spans="1:8" x14ac:dyDescent="0.2">
      <c r="A236" s="41"/>
      <c r="B236" s="25" t="s">
        <v>11</v>
      </c>
      <c r="C236" s="26"/>
      <c r="D236" s="56"/>
      <c r="E236" s="56"/>
      <c r="F236" s="57">
        <f>(F234+F235)</f>
        <v>2849743981.9994054</v>
      </c>
      <c r="G236" s="95"/>
      <c r="H236" s="95"/>
    </row>
    <row r="237" spans="1:8" x14ac:dyDescent="0.2">
      <c r="A237" s="41"/>
      <c r="B237" s="25" t="s">
        <v>12</v>
      </c>
      <c r="C237" s="26"/>
      <c r="D237" s="56"/>
      <c r="E237" s="56"/>
      <c r="F237" s="57">
        <f>ROUND((F234*16%*5%),0)</f>
        <v>18238361</v>
      </c>
      <c r="G237" s="95"/>
      <c r="H237" s="95"/>
    </row>
    <row r="238" spans="1:8" x14ac:dyDescent="0.2">
      <c r="A238" s="41"/>
      <c r="B238" s="25" t="s">
        <v>13</v>
      </c>
      <c r="C238" s="26"/>
      <c r="D238" s="56"/>
      <c r="E238" s="56"/>
      <c r="F238" s="57">
        <f>(F236+F237)</f>
        <v>2867982342.9994054</v>
      </c>
      <c r="G238" s="95"/>
      <c r="H238" s="95"/>
    </row>
    <row r="239" spans="1:8" x14ac:dyDescent="0.2">
      <c r="A239" s="42"/>
      <c r="B239" s="34"/>
      <c r="C239" s="42"/>
      <c r="D239" s="59"/>
      <c r="E239" s="52"/>
      <c r="F239" s="53"/>
      <c r="G239" s="96"/>
      <c r="H239" s="96"/>
    </row>
    <row r="240" spans="1:8" x14ac:dyDescent="0.2">
      <c r="A240" s="42"/>
      <c r="B240" s="34"/>
      <c r="C240" s="42"/>
      <c r="D240" s="59"/>
      <c r="E240" s="52"/>
      <c r="F240" s="53"/>
      <c r="G240" s="96"/>
      <c r="H240" s="96"/>
    </row>
    <row r="241" spans="1:8" x14ac:dyDescent="0.2">
      <c r="A241" s="42"/>
      <c r="B241" s="34"/>
      <c r="C241" s="42"/>
      <c r="D241" s="59"/>
      <c r="E241" s="52"/>
      <c r="F241" s="53"/>
      <c r="G241" s="96"/>
      <c r="H241" s="96"/>
    </row>
    <row r="242" spans="1:8" x14ac:dyDescent="0.2">
      <c r="A242" s="42"/>
      <c r="B242" s="34"/>
      <c r="C242" s="42"/>
      <c r="D242" s="59"/>
      <c r="E242" s="52"/>
      <c r="F242" s="53"/>
      <c r="G242" s="96"/>
      <c r="H242" s="96"/>
    </row>
    <row r="243" spans="1:8" x14ac:dyDescent="0.2">
      <c r="A243" s="42"/>
      <c r="B243" s="34"/>
      <c r="C243" s="42"/>
      <c r="D243" s="59"/>
      <c r="E243" s="52"/>
      <c r="F243" s="53"/>
      <c r="G243" s="96"/>
      <c r="H243" s="96"/>
    </row>
    <row r="244" spans="1:8" x14ac:dyDescent="0.2">
      <c r="A244" s="42"/>
      <c r="B244" s="35" t="s">
        <v>15</v>
      </c>
      <c r="C244" s="77"/>
      <c r="D244" s="30"/>
      <c r="G244" s="104"/>
      <c r="H244" s="96"/>
    </row>
    <row r="245" spans="1:8" x14ac:dyDescent="0.2">
      <c r="A245" s="42"/>
      <c r="B245" s="36" t="s">
        <v>14</v>
      </c>
      <c r="C245" s="78"/>
      <c r="D245" s="31"/>
      <c r="G245" s="104"/>
      <c r="H245" s="96"/>
    </row>
    <row r="246" spans="1:8" x14ac:dyDescent="0.2">
      <c r="A246" s="42"/>
      <c r="B246" s="36" t="s">
        <v>16</v>
      </c>
      <c r="C246" s="78"/>
      <c r="D246" s="31"/>
      <c r="G246" s="104"/>
      <c r="H246" s="96"/>
    </row>
    <row r="247" spans="1:8" x14ac:dyDescent="0.2">
      <c r="A247" s="42"/>
      <c r="B247" s="36" t="s">
        <v>17</v>
      </c>
      <c r="C247" s="78"/>
      <c r="D247" s="31"/>
      <c r="G247" s="104"/>
      <c r="H247" s="96"/>
    </row>
    <row r="248" spans="1:8" x14ac:dyDescent="0.2">
      <c r="A248" s="42"/>
      <c r="B248" s="36"/>
      <c r="C248" s="78"/>
      <c r="D248" s="31"/>
      <c r="G248" s="104"/>
      <c r="H248" s="96"/>
    </row>
    <row r="249" spans="1:8" x14ac:dyDescent="0.2">
      <c r="A249" s="42"/>
      <c r="B249" s="36"/>
      <c r="C249" s="78"/>
      <c r="D249" s="31"/>
      <c r="G249" s="104"/>
      <c r="H249" s="96"/>
    </row>
    <row r="250" spans="1:8" ht="51" x14ac:dyDescent="0.2">
      <c r="A250" s="42"/>
      <c r="B250" s="36" t="s">
        <v>257</v>
      </c>
      <c r="C250" s="78"/>
      <c r="D250" s="31"/>
      <c r="G250" s="104"/>
      <c r="H250" s="96"/>
    </row>
    <row r="251" spans="1:8" ht="14.25" x14ac:dyDescent="0.2">
      <c r="A251" s="42"/>
      <c r="B251" s="34"/>
      <c r="C251" s="42"/>
      <c r="D251" s="58"/>
      <c r="E251" s="59"/>
      <c r="F251" s="52"/>
      <c r="G251" s="6"/>
    </row>
    <row r="252" spans="1:8" x14ac:dyDescent="0.2">
      <c r="A252" s="42"/>
      <c r="B252" s="82" t="s">
        <v>204</v>
      </c>
      <c r="C252" s="42"/>
      <c r="D252" s="59"/>
      <c r="E252" s="52"/>
      <c r="F252" s="53"/>
    </row>
    <row r="253" spans="1:8" x14ac:dyDescent="0.2">
      <c r="A253" s="42"/>
      <c r="B253" s="34"/>
      <c r="C253" s="42"/>
      <c r="D253" s="59"/>
      <c r="E253" s="52"/>
      <c r="F253" s="53"/>
    </row>
    <row r="254" spans="1:8" x14ac:dyDescent="0.2">
      <c r="A254" s="42"/>
      <c r="B254" s="34"/>
      <c r="C254" s="42"/>
      <c r="D254" s="59"/>
      <c r="E254" s="52"/>
      <c r="F254" s="53"/>
    </row>
    <row r="255" spans="1:8" x14ac:dyDescent="0.2">
      <c r="A255" s="42"/>
      <c r="B255" s="34"/>
      <c r="C255" s="42"/>
      <c r="D255" s="59"/>
      <c r="E255" s="52"/>
      <c r="F255" s="53"/>
    </row>
    <row r="256" spans="1:8" x14ac:dyDescent="0.2">
      <c r="A256" s="42"/>
      <c r="B256" s="34"/>
      <c r="C256" s="42"/>
      <c r="D256" s="59"/>
      <c r="E256" s="52"/>
      <c r="F256" s="53"/>
    </row>
    <row r="257" spans="1:6" x14ac:dyDescent="0.2">
      <c r="A257" s="42"/>
      <c r="B257" s="34"/>
      <c r="C257" s="42"/>
      <c r="D257" s="59"/>
      <c r="E257" s="52"/>
      <c r="F257" s="53"/>
    </row>
    <row r="258" spans="1:6" x14ac:dyDescent="0.2">
      <c r="A258" s="42"/>
      <c r="B258" s="34"/>
      <c r="C258" s="42"/>
      <c r="D258" s="59"/>
      <c r="E258" s="52"/>
      <c r="F258" s="53"/>
    </row>
    <row r="259" spans="1:6" x14ac:dyDescent="0.2">
      <c r="A259" s="42"/>
      <c r="B259" s="34"/>
      <c r="C259" s="42"/>
      <c r="D259" s="59"/>
      <c r="E259" s="52"/>
      <c r="F259" s="53"/>
    </row>
    <row r="260" spans="1:6" x14ac:dyDescent="0.2">
      <c r="A260" s="42"/>
      <c r="B260" s="34"/>
      <c r="C260" s="42"/>
      <c r="D260" s="59"/>
      <c r="E260" s="52"/>
      <c r="F260" s="53"/>
    </row>
    <row r="261" spans="1:6" x14ac:dyDescent="0.2">
      <c r="A261" s="42"/>
      <c r="B261" s="34"/>
      <c r="C261" s="42"/>
      <c r="D261" s="59"/>
      <c r="E261" s="52"/>
      <c r="F261" s="53"/>
    </row>
    <row r="262" spans="1:6" x14ac:dyDescent="0.2">
      <c r="A262" s="42"/>
      <c r="B262" s="34"/>
      <c r="C262" s="42"/>
      <c r="D262" s="59"/>
      <c r="E262" s="52"/>
      <c r="F262" s="53"/>
    </row>
    <row r="263" spans="1:6" x14ac:dyDescent="0.2">
      <c r="A263" s="42"/>
      <c r="B263" s="34"/>
      <c r="C263" s="42"/>
      <c r="D263" s="59"/>
      <c r="E263" s="52"/>
      <c r="F263" s="53"/>
    </row>
    <row r="264" spans="1:6" x14ac:dyDescent="0.2">
      <c r="A264" s="42"/>
      <c r="B264" s="34"/>
      <c r="C264" s="42"/>
      <c r="D264" s="59"/>
      <c r="E264" s="52"/>
      <c r="F264" s="53"/>
    </row>
    <row r="265" spans="1:6" x14ac:dyDescent="0.2">
      <c r="A265" s="42"/>
      <c r="B265" s="34"/>
      <c r="C265" s="42"/>
      <c r="D265" s="59"/>
      <c r="E265" s="52"/>
      <c r="F265" s="53"/>
    </row>
    <row r="266" spans="1:6" x14ac:dyDescent="0.2">
      <c r="A266" s="42"/>
      <c r="B266" s="34"/>
      <c r="C266" s="42"/>
      <c r="D266" s="59"/>
      <c r="E266" s="52"/>
      <c r="F266" s="53"/>
    </row>
    <row r="267" spans="1:6" x14ac:dyDescent="0.2">
      <c r="A267" s="42"/>
      <c r="B267" s="34"/>
      <c r="C267" s="42"/>
      <c r="D267" s="59"/>
      <c r="E267" s="52"/>
      <c r="F267" s="53"/>
    </row>
    <row r="268" spans="1:6" x14ac:dyDescent="0.2">
      <c r="A268" s="42"/>
      <c r="B268" s="34"/>
      <c r="C268" s="42"/>
      <c r="D268" s="59"/>
      <c r="E268" s="52"/>
      <c r="F268" s="53"/>
    </row>
    <row r="269" spans="1:6" x14ac:dyDescent="0.2">
      <c r="A269" s="42"/>
      <c r="B269" s="34"/>
      <c r="C269" s="42"/>
      <c r="D269" s="59"/>
      <c r="E269" s="52"/>
      <c r="F269" s="53"/>
    </row>
    <row r="270" spans="1:6" x14ac:dyDescent="0.2">
      <c r="A270" s="42"/>
      <c r="B270" s="34"/>
      <c r="C270" s="42"/>
      <c r="D270" s="59"/>
      <c r="E270" s="52"/>
      <c r="F270" s="53"/>
    </row>
    <row r="271" spans="1:6" x14ac:dyDescent="0.2">
      <c r="A271" s="42"/>
      <c r="B271" s="34"/>
      <c r="C271" s="42"/>
      <c r="D271" s="59"/>
      <c r="E271" s="52"/>
      <c r="F271" s="53"/>
    </row>
    <row r="272" spans="1:6" x14ac:dyDescent="0.2">
      <c r="A272" s="42"/>
      <c r="B272" s="34"/>
      <c r="C272" s="42"/>
      <c r="D272" s="59"/>
      <c r="E272" s="52"/>
      <c r="F272" s="53"/>
    </row>
    <row r="273" spans="1:6" x14ac:dyDescent="0.2">
      <c r="A273" s="42"/>
      <c r="B273" s="34"/>
      <c r="C273" s="42"/>
      <c r="D273" s="59"/>
      <c r="E273" s="52"/>
      <c r="F273" s="53"/>
    </row>
    <row r="274" spans="1:6" x14ac:dyDescent="0.2">
      <c r="A274" s="42"/>
      <c r="B274" s="34"/>
      <c r="C274" s="42"/>
      <c r="D274" s="59"/>
      <c r="E274" s="52"/>
      <c r="F274" s="53"/>
    </row>
    <row r="275" spans="1:6" x14ac:dyDescent="0.2">
      <c r="A275" s="42"/>
      <c r="B275" s="34"/>
      <c r="C275" s="42"/>
      <c r="D275" s="59"/>
      <c r="E275" s="52"/>
      <c r="F275" s="53"/>
    </row>
    <row r="276" spans="1:6" ht="14.25" x14ac:dyDescent="0.2">
      <c r="A276" s="10"/>
      <c r="B276" s="5"/>
      <c r="C276" s="10"/>
      <c r="D276" s="60"/>
      <c r="E276" s="61"/>
      <c r="F276" s="62"/>
    </row>
    <row r="277" spans="1:6" ht="14.25" x14ac:dyDescent="0.2">
      <c r="A277" s="10"/>
      <c r="B277" s="5"/>
      <c r="C277" s="10"/>
      <c r="D277" s="60"/>
      <c r="E277" s="61"/>
      <c r="F277" s="62"/>
    </row>
    <row r="278" spans="1:6" ht="14.25" x14ac:dyDescent="0.2">
      <c r="A278" s="10"/>
      <c r="B278" s="5"/>
      <c r="C278" s="10"/>
      <c r="D278" s="60"/>
      <c r="E278" s="61"/>
      <c r="F278" s="62"/>
    </row>
    <row r="279" spans="1:6" ht="14.25" x14ac:dyDescent="0.2">
      <c r="A279" s="10"/>
      <c r="B279" s="5"/>
      <c r="C279" s="10"/>
      <c r="D279" s="60"/>
      <c r="E279" s="61"/>
      <c r="F279" s="62"/>
    </row>
    <row r="280" spans="1:6" ht="14.25" x14ac:dyDescent="0.2">
      <c r="A280" s="10"/>
      <c r="B280" s="5"/>
      <c r="C280" s="10"/>
      <c r="D280" s="60"/>
      <c r="E280" s="61"/>
      <c r="F280" s="62"/>
    </row>
    <row r="281" spans="1:6" ht="14.25" x14ac:dyDescent="0.2">
      <c r="A281" s="10"/>
      <c r="B281" s="5"/>
      <c r="C281" s="10"/>
      <c r="D281" s="60"/>
      <c r="E281" s="61"/>
      <c r="F281" s="62"/>
    </row>
    <row r="282" spans="1:6" ht="14.25" x14ac:dyDescent="0.2">
      <c r="A282" s="10"/>
      <c r="B282" s="5"/>
      <c r="C282" s="10"/>
      <c r="D282" s="60"/>
      <c r="E282" s="61"/>
      <c r="F282" s="62"/>
    </row>
    <row r="283" spans="1:6" ht="14.25" x14ac:dyDescent="0.2">
      <c r="A283" s="10"/>
      <c r="B283" s="5"/>
      <c r="C283" s="10"/>
      <c r="D283" s="60"/>
      <c r="E283" s="61"/>
      <c r="F283" s="62"/>
    </row>
    <row r="284" spans="1:6" ht="14.25" x14ac:dyDescent="0.2">
      <c r="A284" s="10"/>
      <c r="B284" s="5"/>
      <c r="C284" s="10"/>
      <c r="D284" s="60"/>
      <c r="E284" s="61"/>
      <c r="F284" s="62"/>
    </row>
    <row r="285" spans="1:6" ht="14.25" x14ac:dyDescent="0.2">
      <c r="A285" s="10"/>
      <c r="B285" s="5"/>
      <c r="C285" s="10"/>
      <c r="D285" s="60"/>
      <c r="E285" s="61"/>
      <c r="F285" s="62"/>
    </row>
    <row r="286" spans="1:6" ht="14.25" x14ac:dyDescent="0.2">
      <c r="A286" s="10"/>
      <c r="B286" s="5"/>
      <c r="C286" s="10"/>
      <c r="D286" s="60"/>
      <c r="E286" s="61"/>
      <c r="F286" s="62"/>
    </row>
    <row r="287" spans="1:6" ht="14.25" x14ac:dyDescent="0.2">
      <c r="A287" s="10"/>
      <c r="B287" s="5"/>
      <c r="C287" s="10"/>
      <c r="D287" s="60"/>
      <c r="E287" s="61"/>
      <c r="F287" s="62"/>
    </row>
    <row r="288" spans="1:6" ht="14.25" x14ac:dyDescent="0.2">
      <c r="A288" s="10"/>
      <c r="B288" s="5"/>
      <c r="C288" s="10"/>
      <c r="D288" s="60"/>
      <c r="E288" s="61"/>
      <c r="F288" s="62"/>
    </row>
    <row r="289" spans="1:6" ht="14.25" x14ac:dyDescent="0.2">
      <c r="A289" s="10"/>
      <c r="B289" s="5"/>
      <c r="C289" s="10"/>
      <c r="D289" s="60"/>
      <c r="E289" s="61"/>
      <c r="F289" s="62"/>
    </row>
    <row r="290" spans="1:6" ht="14.25" x14ac:dyDescent="0.2">
      <c r="A290" s="10"/>
      <c r="B290" s="5"/>
      <c r="C290" s="10"/>
      <c r="D290" s="60"/>
      <c r="E290" s="61"/>
      <c r="F290" s="62"/>
    </row>
    <row r="291" spans="1:6" ht="14.25" x14ac:dyDescent="0.2">
      <c r="A291" s="10"/>
      <c r="B291" s="5"/>
      <c r="C291" s="10"/>
      <c r="D291" s="60"/>
      <c r="E291" s="61"/>
      <c r="F291" s="62"/>
    </row>
    <row r="292" spans="1:6" ht="14.25" x14ac:dyDescent="0.2">
      <c r="A292" s="10"/>
      <c r="B292" s="5"/>
      <c r="C292" s="10"/>
      <c r="D292" s="60"/>
      <c r="E292" s="61"/>
      <c r="F292" s="62"/>
    </row>
    <row r="293" spans="1:6" ht="14.25" x14ac:dyDescent="0.2">
      <c r="A293" s="10"/>
      <c r="B293" s="5"/>
      <c r="C293" s="10"/>
      <c r="D293" s="60"/>
      <c r="E293" s="61"/>
      <c r="F293" s="62"/>
    </row>
    <row r="294" spans="1:6" ht="14.25" x14ac:dyDescent="0.2">
      <c r="A294" s="10"/>
      <c r="B294" s="5"/>
      <c r="C294" s="10"/>
      <c r="D294" s="60"/>
      <c r="E294" s="61"/>
      <c r="F294" s="62"/>
    </row>
    <row r="295" spans="1:6" ht="14.25" x14ac:dyDescent="0.2">
      <c r="A295" s="10"/>
      <c r="B295" s="5"/>
      <c r="C295" s="10"/>
      <c r="D295" s="60"/>
      <c r="E295" s="61"/>
      <c r="F295" s="62"/>
    </row>
    <row r="296" spans="1:6" ht="14.25" x14ac:dyDescent="0.2">
      <c r="A296" s="10"/>
      <c r="B296" s="5"/>
      <c r="C296" s="10"/>
      <c r="D296" s="60"/>
      <c r="E296" s="61"/>
      <c r="F296" s="62"/>
    </row>
    <row r="297" spans="1:6" ht="14.25" x14ac:dyDescent="0.2">
      <c r="A297" s="10"/>
      <c r="B297" s="5"/>
      <c r="C297" s="10"/>
      <c r="D297" s="60"/>
      <c r="E297" s="61"/>
      <c r="F297" s="62"/>
    </row>
    <row r="298" spans="1:6" ht="14.25" x14ac:dyDescent="0.2">
      <c r="A298" s="10"/>
      <c r="B298" s="5"/>
      <c r="C298" s="10"/>
      <c r="D298" s="60"/>
      <c r="E298" s="61"/>
      <c r="F298" s="62"/>
    </row>
    <row r="299" spans="1:6" ht="14.25" x14ac:dyDescent="0.2">
      <c r="A299" s="10"/>
      <c r="B299" s="5"/>
      <c r="C299" s="10"/>
      <c r="D299" s="60"/>
      <c r="E299" s="61"/>
      <c r="F299" s="62"/>
    </row>
    <row r="300" spans="1:6" ht="14.25" x14ac:dyDescent="0.2">
      <c r="A300" s="10"/>
      <c r="B300" s="5"/>
      <c r="C300" s="10"/>
      <c r="D300" s="60"/>
      <c r="E300" s="61"/>
      <c r="F300" s="62"/>
    </row>
    <row r="301" spans="1:6" ht="14.25" x14ac:dyDescent="0.2">
      <c r="A301" s="10"/>
      <c r="B301" s="5"/>
      <c r="C301" s="10"/>
      <c r="D301" s="60"/>
      <c r="E301" s="61"/>
      <c r="F301" s="62"/>
    </row>
    <row r="302" spans="1:6" ht="14.25" x14ac:dyDescent="0.2">
      <c r="A302" s="10"/>
      <c r="B302" s="5"/>
      <c r="C302" s="10"/>
      <c r="D302" s="60"/>
      <c r="E302" s="61"/>
      <c r="F302" s="62"/>
    </row>
    <row r="303" spans="1:6" ht="14.25" x14ac:dyDescent="0.2">
      <c r="A303" s="10"/>
      <c r="B303" s="5"/>
      <c r="C303" s="10"/>
      <c r="D303" s="60"/>
      <c r="E303" s="61"/>
      <c r="F303" s="62"/>
    </row>
    <row r="304" spans="1:6" ht="14.25" x14ac:dyDescent="0.2">
      <c r="A304" s="10"/>
      <c r="B304" s="5"/>
      <c r="C304" s="10"/>
      <c r="D304" s="60"/>
      <c r="E304" s="61"/>
      <c r="F304" s="62"/>
    </row>
    <row r="305" spans="1:6" ht="14.25" x14ac:dyDescent="0.2">
      <c r="A305" s="10"/>
      <c r="B305" s="5"/>
      <c r="C305" s="10"/>
      <c r="D305" s="60"/>
      <c r="E305" s="61"/>
      <c r="F305" s="62"/>
    </row>
    <row r="306" spans="1:6" ht="14.25" x14ac:dyDescent="0.2">
      <c r="A306" s="10"/>
      <c r="B306" s="5"/>
      <c r="C306" s="10"/>
      <c r="D306" s="60"/>
      <c r="E306" s="61"/>
      <c r="F306" s="62"/>
    </row>
    <row r="307" spans="1:6" ht="14.25" x14ac:dyDescent="0.2">
      <c r="A307" s="10"/>
      <c r="B307" s="5"/>
      <c r="C307" s="10"/>
      <c r="D307" s="60"/>
      <c r="E307" s="61"/>
      <c r="F307" s="62"/>
    </row>
    <row r="308" spans="1:6" ht="14.25" x14ac:dyDescent="0.2">
      <c r="A308" s="10"/>
      <c r="B308" s="5"/>
      <c r="C308" s="10"/>
      <c r="D308" s="60"/>
      <c r="E308" s="61"/>
      <c r="F308" s="62"/>
    </row>
    <row r="309" spans="1:6" ht="14.25" x14ac:dyDescent="0.2">
      <c r="A309" s="10"/>
      <c r="B309" s="5"/>
      <c r="C309" s="10"/>
      <c r="D309" s="60"/>
      <c r="E309" s="61"/>
      <c r="F309" s="62"/>
    </row>
    <row r="310" spans="1:6" ht="14.25" x14ac:dyDescent="0.2">
      <c r="A310" s="10"/>
      <c r="B310" s="5"/>
      <c r="C310" s="10"/>
      <c r="D310" s="60"/>
      <c r="E310" s="61"/>
      <c r="F310" s="62"/>
    </row>
    <row r="311" spans="1:6" ht="14.25" x14ac:dyDescent="0.2">
      <c r="A311" s="10"/>
      <c r="B311" s="5"/>
      <c r="C311" s="10"/>
      <c r="D311" s="60"/>
      <c r="E311" s="61"/>
      <c r="F311" s="62"/>
    </row>
    <row r="312" spans="1:6" ht="14.25" x14ac:dyDescent="0.2">
      <c r="A312" s="10"/>
      <c r="B312" s="5"/>
      <c r="C312" s="10"/>
      <c r="D312" s="60"/>
      <c r="E312" s="61"/>
      <c r="F312" s="62"/>
    </row>
    <row r="313" spans="1:6" ht="14.25" x14ac:dyDescent="0.2">
      <c r="A313" s="10"/>
      <c r="B313" s="5"/>
      <c r="C313" s="10"/>
      <c r="D313" s="60"/>
      <c r="E313" s="61"/>
      <c r="F313" s="62"/>
    </row>
    <row r="314" spans="1:6" ht="14.25" x14ac:dyDescent="0.2">
      <c r="A314" s="10"/>
      <c r="B314" s="5"/>
      <c r="C314" s="10"/>
      <c r="D314" s="60"/>
      <c r="E314" s="61"/>
      <c r="F314" s="62"/>
    </row>
    <row r="315" spans="1:6" ht="14.25" x14ac:dyDescent="0.2">
      <c r="A315" s="10"/>
      <c r="B315" s="5"/>
      <c r="C315" s="10"/>
      <c r="D315" s="60"/>
      <c r="E315" s="61"/>
      <c r="F315" s="62"/>
    </row>
    <row r="316" spans="1:6" ht="14.25" x14ac:dyDescent="0.2">
      <c r="A316" s="10"/>
      <c r="B316" s="5"/>
      <c r="C316" s="10"/>
      <c r="D316" s="60"/>
      <c r="E316" s="61"/>
      <c r="F316" s="62"/>
    </row>
    <row r="317" spans="1:6" ht="14.25" x14ac:dyDescent="0.2">
      <c r="A317" s="10"/>
      <c r="B317" s="5"/>
      <c r="C317" s="10"/>
      <c r="D317" s="60"/>
      <c r="E317" s="61"/>
      <c r="F317" s="62"/>
    </row>
    <row r="318" spans="1:6" ht="14.25" x14ac:dyDescent="0.2">
      <c r="A318" s="10"/>
      <c r="B318" s="5"/>
      <c r="C318" s="10"/>
      <c r="D318" s="60"/>
      <c r="E318" s="61"/>
      <c r="F318" s="62"/>
    </row>
    <row r="319" spans="1:6" ht="14.25" x14ac:dyDescent="0.2">
      <c r="A319" s="10"/>
      <c r="B319" s="5"/>
      <c r="C319" s="10"/>
      <c r="D319" s="60"/>
      <c r="E319" s="61"/>
      <c r="F319" s="62"/>
    </row>
    <row r="320" spans="1:6" ht="14.25" x14ac:dyDescent="0.2">
      <c r="A320" s="10"/>
      <c r="B320" s="5"/>
      <c r="C320" s="10"/>
      <c r="D320" s="60"/>
      <c r="E320" s="61"/>
      <c r="F320" s="62"/>
    </row>
    <row r="321" spans="1:6" ht="14.25" x14ac:dyDescent="0.2">
      <c r="A321" s="10"/>
      <c r="B321" s="5"/>
      <c r="C321" s="10"/>
      <c r="D321" s="60"/>
      <c r="E321" s="61"/>
      <c r="F321" s="62"/>
    </row>
    <row r="322" spans="1:6" ht="14.25" x14ac:dyDescent="0.2">
      <c r="A322" s="10"/>
      <c r="B322" s="5"/>
      <c r="C322" s="10"/>
      <c r="D322" s="60"/>
      <c r="E322" s="61"/>
      <c r="F322" s="62"/>
    </row>
    <row r="323" spans="1:6" ht="14.25" x14ac:dyDescent="0.2">
      <c r="A323" s="10"/>
      <c r="B323" s="5"/>
      <c r="C323" s="10"/>
      <c r="D323" s="60"/>
      <c r="E323" s="61"/>
      <c r="F323" s="62"/>
    </row>
    <row r="324" spans="1:6" ht="14.25" x14ac:dyDescent="0.2">
      <c r="A324" s="10"/>
      <c r="B324" s="5"/>
      <c r="C324" s="10"/>
      <c r="D324" s="60"/>
      <c r="E324" s="61"/>
      <c r="F324" s="62"/>
    </row>
    <row r="325" spans="1:6" ht="14.25" x14ac:dyDescent="0.2">
      <c r="A325" s="10"/>
      <c r="B325" s="5"/>
      <c r="C325" s="10"/>
      <c r="D325" s="60"/>
      <c r="E325" s="61"/>
      <c r="F325" s="62"/>
    </row>
    <row r="326" spans="1:6" ht="14.25" x14ac:dyDescent="0.2">
      <c r="A326" s="10"/>
      <c r="B326" s="5"/>
      <c r="C326" s="10"/>
      <c r="D326" s="60"/>
      <c r="E326" s="61"/>
      <c r="F326" s="62"/>
    </row>
    <row r="327" spans="1:6" ht="14.25" x14ac:dyDescent="0.2">
      <c r="A327" s="10"/>
      <c r="B327" s="5"/>
      <c r="C327" s="10"/>
      <c r="D327" s="60"/>
      <c r="E327" s="61"/>
      <c r="F327" s="62"/>
    </row>
    <row r="328" spans="1:6" ht="14.25" x14ac:dyDescent="0.2">
      <c r="A328" s="10"/>
      <c r="B328" s="5"/>
      <c r="C328" s="10"/>
      <c r="D328" s="60"/>
      <c r="E328" s="61"/>
      <c r="F328" s="62"/>
    </row>
    <row r="329" spans="1:6" ht="14.25" x14ac:dyDescent="0.2">
      <c r="A329" s="10"/>
      <c r="B329" s="5"/>
      <c r="C329" s="10"/>
      <c r="D329" s="60"/>
      <c r="E329" s="61"/>
      <c r="F329" s="62"/>
    </row>
    <row r="330" spans="1:6" ht="14.25" x14ac:dyDescent="0.2">
      <c r="A330" s="10"/>
      <c r="B330" s="5"/>
      <c r="C330" s="10"/>
      <c r="D330" s="60"/>
      <c r="E330" s="61"/>
      <c r="F330" s="62"/>
    </row>
    <row r="331" spans="1:6" ht="14.25" x14ac:dyDescent="0.2">
      <c r="A331" s="10"/>
      <c r="B331" s="5"/>
      <c r="C331" s="10"/>
      <c r="D331" s="60"/>
      <c r="E331" s="61"/>
      <c r="F331" s="62"/>
    </row>
    <row r="332" spans="1:6" ht="14.25" x14ac:dyDescent="0.2">
      <c r="A332" s="10"/>
      <c r="B332" s="5"/>
      <c r="C332" s="10"/>
      <c r="D332" s="60"/>
      <c r="E332" s="61"/>
      <c r="F332" s="62"/>
    </row>
    <row r="333" spans="1:6" ht="14.25" x14ac:dyDescent="0.2">
      <c r="A333" s="10"/>
      <c r="B333" s="5"/>
      <c r="C333" s="10"/>
      <c r="D333" s="60"/>
      <c r="E333" s="61"/>
      <c r="F333" s="62"/>
    </row>
    <row r="334" spans="1:6" ht="14.25" x14ac:dyDescent="0.2">
      <c r="A334" s="10"/>
      <c r="B334" s="5"/>
      <c r="C334" s="10"/>
      <c r="D334" s="60"/>
      <c r="E334" s="61"/>
      <c r="F334" s="62"/>
    </row>
    <row r="335" spans="1:6" ht="14.25" x14ac:dyDescent="0.2">
      <c r="A335" s="10"/>
      <c r="B335" s="5"/>
      <c r="C335" s="10"/>
      <c r="D335" s="60"/>
      <c r="E335" s="61"/>
      <c r="F335" s="62"/>
    </row>
    <row r="336" spans="1:6" ht="14.25" x14ac:dyDescent="0.2">
      <c r="A336" s="10"/>
      <c r="B336" s="5"/>
      <c r="C336" s="10"/>
      <c r="D336" s="60"/>
      <c r="E336" s="61"/>
      <c r="F336" s="62"/>
    </row>
    <row r="337" spans="1:6" ht="14.25" x14ac:dyDescent="0.2">
      <c r="A337" s="10"/>
      <c r="B337" s="5"/>
      <c r="C337" s="10"/>
      <c r="D337" s="60"/>
      <c r="E337" s="61"/>
      <c r="F337" s="62"/>
    </row>
    <row r="338" spans="1:6" ht="14.25" x14ac:dyDescent="0.2">
      <c r="A338" s="10"/>
      <c r="B338" s="5"/>
      <c r="C338" s="10"/>
      <c r="D338" s="60"/>
      <c r="E338" s="61"/>
      <c r="F338" s="62"/>
    </row>
    <row r="339" spans="1:6" ht="14.25" x14ac:dyDescent="0.2">
      <c r="A339" s="10"/>
      <c r="B339" s="5"/>
      <c r="C339" s="10"/>
      <c r="D339" s="60"/>
      <c r="E339" s="61"/>
      <c r="F339" s="62"/>
    </row>
    <row r="340" spans="1:6" ht="14.25" x14ac:dyDescent="0.2">
      <c r="A340" s="10"/>
      <c r="B340" s="5"/>
      <c r="C340" s="10"/>
      <c r="D340" s="60"/>
      <c r="E340" s="61"/>
      <c r="F340" s="62"/>
    </row>
    <row r="341" spans="1:6" ht="14.25" x14ac:dyDescent="0.2">
      <c r="A341" s="10"/>
      <c r="B341" s="5"/>
      <c r="C341" s="10"/>
      <c r="D341" s="60"/>
      <c r="E341" s="61"/>
      <c r="F341" s="62"/>
    </row>
    <row r="342" spans="1:6" ht="14.25" x14ac:dyDescent="0.2">
      <c r="A342" s="10"/>
      <c r="B342" s="5"/>
      <c r="C342" s="10"/>
      <c r="D342" s="60"/>
      <c r="E342" s="61"/>
      <c r="F342" s="62"/>
    </row>
    <row r="343" spans="1:6" ht="14.25" x14ac:dyDescent="0.2">
      <c r="A343" s="10"/>
      <c r="B343" s="5"/>
      <c r="C343" s="10"/>
      <c r="D343" s="60"/>
      <c r="E343" s="61"/>
      <c r="F343" s="62"/>
    </row>
    <row r="344" spans="1:6" ht="14.25" x14ac:dyDescent="0.2">
      <c r="A344" s="10"/>
      <c r="B344" s="5"/>
      <c r="C344" s="10"/>
      <c r="D344" s="60"/>
      <c r="E344" s="61"/>
      <c r="F344" s="62"/>
    </row>
    <row r="345" spans="1:6" ht="14.25" x14ac:dyDescent="0.2">
      <c r="A345" s="10"/>
      <c r="B345" s="5"/>
      <c r="C345" s="10"/>
      <c r="D345" s="60"/>
      <c r="E345" s="61"/>
      <c r="F345" s="62"/>
    </row>
    <row r="346" spans="1:6" ht="14.25" x14ac:dyDescent="0.2">
      <c r="A346" s="10"/>
      <c r="B346" s="5"/>
      <c r="C346" s="10"/>
      <c r="D346" s="60"/>
      <c r="E346" s="61"/>
      <c r="F346" s="62"/>
    </row>
    <row r="347" spans="1:6" ht="14.25" x14ac:dyDescent="0.2">
      <c r="A347" s="10"/>
      <c r="B347" s="5"/>
      <c r="C347" s="10"/>
      <c r="D347" s="60"/>
      <c r="E347" s="61"/>
      <c r="F347" s="62"/>
    </row>
    <row r="348" spans="1:6" ht="14.25" x14ac:dyDescent="0.2">
      <c r="A348" s="10"/>
      <c r="B348" s="5"/>
      <c r="C348" s="10"/>
      <c r="D348" s="60"/>
      <c r="E348" s="61"/>
      <c r="F348" s="62"/>
    </row>
    <row r="349" spans="1:6" ht="14.25" x14ac:dyDescent="0.2">
      <c r="A349" s="10"/>
      <c r="B349" s="5"/>
      <c r="C349" s="10"/>
      <c r="D349" s="60"/>
      <c r="E349" s="61"/>
      <c r="F349" s="62"/>
    </row>
    <row r="350" spans="1:6" ht="14.25" x14ac:dyDescent="0.2">
      <c r="A350" s="10"/>
      <c r="B350" s="5"/>
      <c r="C350" s="10"/>
      <c r="D350" s="60"/>
      <c r="E350" s="61"/>
      <c r="F350" s="62"/>
    </row>
    <row r="351" spans="1:6" ht="14.25" x14ac:dyDescent="0.2">
      <c r="A351" s="10"/>
      <c r="B351" s="5"/>
      <c r="C351" s="10"/>
      <c r="D351" s="60"/>
      <c r="E351" s="61"/>
      <c r="F351" s="62"/>
    </row>
    <row r="352" spans="1:6" ht="14.25" x14ac:dyDescent="0.2">
      <c r="A352" s="10"/>
      <c r="B352" s="5"/>
      <c r="C352" s="10"/>
      <c r="D352" s="60"/>
      <c r="E352" s="61"/>
      <c r="F352" s="62"/>
    </row>
    <row r="353" spans="1:6" ht="14.25" x14ac:dyDescent="0.2">
      <c r="A353" s="10"/>
      <c r="B353" s="5"/>
      <c r="C353" s="10"/>
      <c r="D353" s="60"/>
      <c r="E353" s="61"/>
      <c r="F353" s="62"/>
    </row>
    <row r="354" spans="1:6" ht="14.25" x14ac:dyDescent="0.2">
      <c r="A354" s="10"/>
      <c r="B354" s="5"/>
      <c r="C354" s="10"/>
      <c r="D354" s="60"/>
      <c r="E354" s="61"/>
      <c r="F354" s="62"/>
    </row>
    <row r="355" spans="1:6" ht="14.25" x14ac:dyDescent="0.2">
      <c r="A355" s="10"/>
      <c r="B355" s="5"/>
      <c r="C355" s="10"/>
      <c r="D355" s="60"/>
      <c r="E355" s="61"/>
      <c r="F355" s="62"/>
    </row>
    <row r="356" spans="1:6" ht="14.25" x14ac:dyDescent="0.2">
      <c r="A356" s="10"/>
      <c r="B356" s="5"/>
      <c r="C356" s="10"/>
      <c r="D356" s="60"/>
      <c r="E356" s="61"/>
      <c r="F356" s="62"/>
    </row>
    <row r="357" spans="1:6" ht="14.25" x14ac:dyDescent="0.2">
      <c r="A357" s="10"/>
      <c r="B357" s="5"/>
      <c r="C357" s="10"/>
      <c r="D357" s="60"/>
      <c r="E357" s="61"/>
      <c r="F357" s="62"/>
    </row>
    <row r="358" spans="1:6" ht="14.25" x14ac:dyDescent="0.2">
      <c r="A358" s="10"/>
      <c r="B358" s="5"/>
      <c r="C358" s="10"/>
      <c r="D358" s="60"/>
      <c r="E358" s="61"/>
      <c r="F358" s="62"/>
    </row>
    <row r="359" spans="1:6" ht="14.25" x14ac:dyDescent="0.2">
      <c r="A359" s="10"/>
      <c r="B359" s="5"/>
      <c r="C359" s="10"/>
      <c r="D359" s="60"/>
      <c r="E359" s="61"/>
      <c r="F359" s="62"/>
    </row>
    <row r="360" spans="1:6" ht="14.25" x14ac:dyDescent="0.2">
      <c r="A360" s="10"/>
      <c r="B360" s="5"/>
      <c r="C360" s="10"/>
      <c r="D360" s="60"/>
      <c r="E360" s="61"/>
      <c r="F360" s="62"/>
    </row>
    <row r="361" spans="1:6" ht="14.25" x14ac:dyDescent="0.2">
      <c r="A361" s="10"/>
      <c r="B361" s="5"/>
      <c r="C361" s="10"/>
      <c r="D361" s="60"/>
      <c r="E361" s="61"/>
      <c r="F361" s="62"/>
    </row>
    <row r="362" spans="1:6" ht="14.25" x14ac:dyDescent="0.2">
      <c r="A362" s="10"/>
      <c r="B362" s="5"/>
      <c r="C362" s="10"/>
      <c r="D362" s="60"/>
      <c r="E362" s="61"/>
      <c r="F362" s="62"/>
    </row>
    <row r="363" spans="1:6" ht="14.25" x14ac:dyDescent="0.2">
      <c r="A363" s="10"/>
      <c r="B363" s="5"/>
      <c r="C363" s="10"/>
      <c r="D363" s="60"/>
      <c r="E363" s="61"/>
      <c r="F363" s="62"/>
    </row>
    <row r="364" spans="1:6" ht="14.25" x14ac:dyDescent="0.2">
      <c r="A364" s="10"/>
      <c r="B364" s="5"/>
      <c r="C364" s="10"/>
      <c r="D364" s="60"/>
      <c r="E364" s="61"/>
      <c r="F364" s="62"/>
    </row>
    <row r="365" spans="1:6" ht="14.25" x14ac:dyDescent="0.2">
      <c r="A365" s="10"/>
      <c r="B365" s="5"/>
      <c r="C365" s="10"/>
      <c r="D365" s="60"/>
      <c r="E365" s="61"/>
      <c r="F365" s="62"/>
    </row>
    <row r="366" spans="1:6" ht="14.25" x14ac:dyDescent="0.2">
      <c r="A366" s="10"/>
      <c r="B366" s="5"/>
      <c r="C366" s="10"/>
      <c r="D366" s="60"/>
      <c r="E366" s="61"/>
      <c r="F366" s="62"/>
    </row>
    <row r="367" spans="1:6" ht="14.25" x14ac:dyDescent="0.2">
      <c r="A367" s="10"/>
      <c r="B367" s="5"/>
      <c r="C367" s="10"/>
      <c r="D367" s="60"/>
      <c r="E367" s="61"/>
      <c r="F367" s="62"/>
    </row>
    <row r="368" spans="1:6" ht="14.25" x14ac:dyDescent="0.2">
      <c r="A368" s="10"/>
      <c r="B368" s="5"/>
      <c r="C368" s="10"/>
      <c r="D368" s="60"/>
      <c r="E368" s="61"/>
      <c r="F368" s="62"/>
    </row>
    <row r="369" spans="1:6" ht="14.25" x14ac:dyDescent="0.2">
      <c r="A369" s="10"/>
      <c r="B369" s="5"/>
      <c r="C369" s="10"/>
      <c r="D369" s="60"/>
      <c r="E369" s="61"/>
      <c r="F369" s="62"/>
    </row>
    <row r="370" spans="1:6" ht="14.25" x14ac:dyDescent="0.2">
      <c r="A370" s="10"/>
      <c r="B370" s="5"/>
      <c r="C370" s="10"/>
      <c r="D370" s="60"/>
      <c r="E370" s="61"/>
      <c r="F370" s="62"/>
    </row>
    <row r="371" spans="1:6" ht="14.25" x14ac:dyDescent="0.2">
      <c r="A371" s="10"/>
      <c r="B371" s="5"/>
      <c r="C371" s="10"/>
      <c r="D371" s="60"/>
      <c r="E371" s="61"/>
      <c r="F371" s="62"/>
    </row>
    <row r="372" spans="1:6" ht="14.25" x14ac:dyDescent="0.2">
      <c r="A372" s="10"/>
      <c r="B372" s="5"/>
      <c r="C372" s="10"/>
      <c r="D372" s="60"/>
      <c r="E372" s="61"/>
      <c r="F372" s="62"/>
    </row>
    <row r="373" spans="1:6" ht="14.25" x14ac:dyDescent="0.2">
      <c r="A373" s="10"/>
      <c r="B373" s="5"/>
      <c r="C373" s="10"/>
      <c r="D373" s="60"/>
      <c r="E373" s="61"/>
      <c r="F373" s="62"/>
    </row>
    <row r="374" spans="1:6" ht="14.25" x14ac:dyDescent="0.2">
      <c r="A374" s="10"/>
      <c r="B374" s="5"/>
      <c r="C374" s="10"/>
      <c r="D374" s="60"/>
      <c r="E374" s="61"/>
      <c r="F374" s="62"/>
    </row>
    <row r="375" spans="1:6" ht="14.25" x14ac:dyDescent="0.2">
      <c r="A375" s="10"/>
      <c r="B375" s="5"/>
      <c r="C375" s="10"/>
      <c r="D375" s="60"/>
      <c r="E375" s="61"/>
      <c r="F375" s="62"/>
    </row>
    <row r="376" spans="1:6" ht="14.25" x14ac:dyDescent="0.2">
      <c r="A376" s="10"/>
      <c r="B376" s="5"/>
      <c r="C376" s="10"/>
      <c r="D376" s="60"/>
      <c r="E376" s="61"/>
      <c r="F376" s="62"/>
    </row>
    <row r="377" spans="1:6" ht="14.25" x14ac:dyDescent="0.2">
      <c r="A377" s="10"/>
      <c r="B377" s="5"/>
      <c r="C377" s="10"/>
      <c r="D377" s="60"/>
      <c r="E377" s="61"/>
      <c r="F377" s="62"/>
    </row>
    <row r="378" spans="1:6" ht="14.25" x14ac:dyDescent="0.2">
      <c r="A378" s="10"/>
      <c r="B378" s="5"/>
      <c r="C378" s="10"/>
      <c r="D378" s="60"/>
      <c r="E378" s="61"/>
      <c r="F378" s="62"/>
    </row>
    <row r="379" spans="1:6" ht="14.25" x14ac:dyDescent="0.2">
      <c r="A379" s="10"/>
      <c r="B379" s="5"/>
      <c r="C379" s="10"/>
      <c r="D379" s="60"/>
      <c r="E379" s="61"/>
      <c r="F379" s="62"/>
    </row>
    <row r="380" spans="1:6" ht="14.25" x14ac:dyDescent="0.2">
      <c r="A380" s="10"/>
      <c r="B380" s="5"/>
      <c r="C380" s="10"/>
      <c r="D380" s="60"/>
      <c r="E380" s="61"/>
      <c r="F380" s="62"/>
    </row>
    <row r="381" spans="1:6" ht="14.25" x14ac:dyDescent="0.2">
      <c r="A381" s="10"/>
      <c r="B381" s="5"/>
      <c r="C381" s="10"/>
      <c r="D381" s="60"/>
      <c r="E381" s="61"/>
      <c r="F381" s="62"/>
    </row>
    <row r="382" spans="1:6" ht="14.25" x14ac:dyDescent="0.2">
      <c r="A382" s="10"/>
      <c r="B382" s="5"/>
      <c r="C382" s="10"/>
      <c r="D382" s="60"/>
      <c r="E382" s="61"/>
      <c r="F382" s="62"/>
    </row>
    <row r="383" spans="1:6" ht="14.25" x14ac:dyDescent="0.2">
      <c r="A383" s="10"/>
      <c r="B383" s="5"/>
      <c r="C383" s="10"/>
      <c r="D383" s="60"/>
      <c r="E383" s="61"/>
      <c r="F383" s="62"/>
    </row>
    <row r="384" spans="1:6" ht="14.25" x14ac:dyDescent="0.2">
      <c r="A384" s="10"/>
      <c r="B384" s="5"/>
      <c r="C384" s="10"/>
      <c r="D384" s="60"/>
      <c r="E384" s="61"/>
      <c r="F384" s="62"/>
    </row>
    <row r="385" spans="1:6" ht="14.25" x14ac:dyDescent="0.2">
      <c r="A385" s="10"/>
      <c r="B385" s="5"/>
      <c r="C385" s="10"/>
      <c r="D385" s="60"/>
      <c r="E385" s="61"/>
      <c r="F385" s="62"/>
    </row>
    <row r="386" spans="1:6" ht="14.25" x14ac:dyDescent="0.2">
      <c r="A386" s="10"/>
      <c r="B386" s="5"/>
      <c r="C386" s="10"/>
      <c r="D386" s="60"/>
      <c r="E386" s="61"/>
      <c r="F386" s="62"/>
    </row>
    <row r="387" spans="1:6" ht="14.25" x14ac:dyDescent="0.2">
      <c r="A387" s="10"/>
      <c r="B387" s="5"/>
      <c r="C387" s="10"/>
      <c r="D387" s="60"/>
      <c r="E387" s="61"/>
      <c r="F387" s="62"/>
    </row>
    <row r="388" spans="1:6" ht="14.25" x14ac:dyDescent="0.2">
      <c r="A388" s="10"/>
      <c r="B388" s="5"/>
      <c r="C388" s="10"/>
      <c r="D388" s="60"/>
      <c r="E388" s="61"/>
      <c r="F388" s="62"/>
    </row>
    <row r="389" spans="1:6" ht="14.25" x14ac:dyDescent="0.2">
      <c r="A389" s="10"/>
      <c r="B389" s="5"/>
      <c r="C389" s="10"/>
      <c r="D389" s="60"/>
      <c r="E389" s="61"/>
      <c r="F389" s="62"/>
    </row>
    <row r="390" spans="1:6" ht="14.25" x14ac:dyDescent="0.2">
      <c r="A390" s="10"/>
      <c r="B390" s="5"/>
      <c r="C390" s="10"/>
      <c r="D390" s="60"/>
      <c r="E390" s="61"/>
      <c r="F390" s="62"/>
    </row>
    <row r="391" spans="1:6" ht="14.25" x14ac:dyDescent="0.2">
      <c r="A391" s="10"/>
      <c r="B391" s="5"/>
      <c r="C391" s="10"/>
      <c r="D391" s="60"/>
      <c r="E391" s="61"/>
      <c r="F391" s="62"/>
    </row>
    <row r="392" spans="1:6" ht="14.25" x14ac:dyDescent="0.2">
      <c r="A392" s="10"/>
      <c r="B392" s="5"/>
      <c r="C392" s="10"/>
      <c r="D392" s="60"/>
      <c r="E392" s="61"/>
      <c r="F392" s="62"/>
    </row>
    <row r="393" spans="1:6" ht="14.25" x14ac:dyDescent="0.2">
      <c r="A393" s="10"/>
      <c r="B393" s="5"/>
      <c r="C393" s="10"/>
      <c r="D393" s="60"/>
      <c r="E393" s="61"/>
      <c r="F393" s="62"/>
    </row>
    <row r="394" spans="1:6" ht="14.25" x14ac:dyDescent="0.2">
      <c r="A394" s="10"/>
      <c r="B394" s="5"/>
      <c r="C394" s="10"/>
      <c r="D394" s="60"/>
      <c r="E394" s="61"/>
      <c r="F394" s="62"/>
    </row>
    <row r="395" spans="1:6" ht="14.25" x14ac:dyDescent="0.2">
      <c r="A395" s="10"/>
      <c r="B395" s="5"/>
      <c r="C395" s="10"/>
      <c r="D395" s="60"/>
      <c r="E395" s="61"/>
      <c r="F395" s="62"/>
    </row>
    <row r="396" spans="1:6" ht="14.25" x14ac:dyDescent="0.2">
      <c r="A396" s="10"/>
      <c r="B396" s="5"/>
      <c r="C396" s="10"/>
      <c r="D396" s="60"/>
      <c r="E396" s="61"/>
      <c r="F396" s="62"/>
    </row>
    <row r="397" spans="1:6" ht="14.25" x14ac:dyDescent="0.2">
      <c r="A397" s="10"/>
      <c r="B397" s="5"/>
      <c r="C397" s="10"/>
      <c r="D397" s="60"/>
      <c r="E397" s="61"/>
      <c r="F397" s="62"/>
    </row>
    <row r="398" spans="1:6" ht="14.25" x14ac:dyDescent="0.2">
      <c r="A398" s="10"/>
      <c r="B398" s="5"/>
      <c r="C398" s="10"/>
      <c r="D398" s="60"/>
      <c r="E398" s="61"/>
      <c r="F398" s="62"/>
    </row>
    <row r="399" spans="1:6" ht="14.25" x14ac:dyDescent="0.2">
      <c r="A399" s="10"/>
      <c r="B399" s="5"/>
      <c r="C399" s="5"/>
      <c r="D399" s="60"/>
      <c r="E399" s="61"/>
      <c r="F399" s="62"/>
    </row>
    <row r="400" spans="1:6" ht="14.25" x14ac:dyDescent="0.2">
      <c r="A400" s="10"/>
      <c r="B400" s="5"/>
      <c r="C400" s="5"/>
      <c r="D400" s="60"/>
      <c r="E400" s="61"/>
      <c r="F400" s="62"/>
    </row>
    <row r="401" spans="1:6" ht="14.25" x14ac:dyDescent="0.2">
      <c r="A401" s="10"/>
      <c r="B401" s="5"/>
      <c r="C401" s="5"/>
      <c r="D401" s="60"/>
      <c r="E401" s="61"/>
      <c r="F401" s="62"/>
    </row>
    <row r="402" spans="1:6" ht="14.25" x14ac:dyDescent="0.2">
      <c r="A402" s="10"/>
      <c r="B402" s="5"/>
      <c r="C402" s="5"/>
      <c r="D402" s="60"/>
      <c r="E402" s="61"/>
      <c r="F402" s="62"/>
    </row>
    <row r="403" spans="1:6" ht="14.25" x14ac:dyDescent="0.2">
      <c r="A403" s="10"/>
      <c r="B403" s="5"/>
      <c r="C403" s="5"/>
      <c r="D403" s="60"/>
      <c r="E403" s="61"/>
      <c r="F403" s="62"/>
    </row>
    <row r="404" spans="1:6" ht="14.25" x14ac:dyDescent="0.2">
      <c r="A404" s="10"/>
      <c r="B404" s="5"/>
      <c r="C404" s="5"/>
      <c r="D404" s="60"/>
      <c r="E404" s="61"/>
      <c r="F404" s="62"/>
    </row>
    <row r="405" spans="1:6" ht="14.25" x14ac:dyDescent="0.2">
      <c r="A405" s="10"/>
      <c r="B405" s="5"/>
      <c r="C405" s="5"/>
      <c r="D405" s="60"/>
      <c r="E405" s="61"/>
      <c r="F405" s="62"/>
    </row>
    <row r="406" spans="1:6" ht="14.25" x14ac:dyDescent="0.2">
      <c r="A406" s="10"/>
      <c r="B406" s="5"/>
      <c r="C406" s="5"/>
      <c r="D406" s="60"/>
      <c r="E406" s="61"/>
      <c r="F406" s="62"/>
    </row>
    <row r="407" spans="1:6" ht="14.25" x14ac:dyDescent="0.2">
      <c r="A407" s="10"/>
      <c r="B407" s="5"/>
      <c r="C407" s="5"/>
      <c r="D407" s="60"/>
      <c r="E407" s="61"/>
      <c r="F407" s="62"/>
    </row>
    <row r="408" spans="1:6" ht="14.25" x14ac:dyDescent="0.2">
      <c r="A408" s="10"/>
      <c r="B408" s="5"/>
      <c r="C408" s="5"/>
      <c r="D408" s="60"/>
      <c r="E408" s="61"/>
      <c r="F408" s="62"/>
    </row>
    <row r="409" spans="1:6" ht="14.25" x14ac:dyDescent="0.2">
      <c r="A409" s="10"/>
      <c r="B409" s="5"/>
      <c r="C409" s="5"/>
      <c r="D409" s="60"/>
      <c r="E409" s="61"/>
      <c r="F409" s="62"/>
    </row>
    <row r="410" spans="1:6" ht="14.25" x14ac:dyDescent="0.2">
      <c r="A410" s="10"/>
      <c r="B410" s="5"/>
      <c r="C410" s="5"/>
      <c r="D410" s="60"/>
      <c r="E410" s="61"/>
      <c r="F410" s="62"/>
    </row>
    <row r="411" spans="1:6" ht="14.25" x14ac:dyDescent="0.2">
      <c r="A411" s="10"/>
      <c r="B411" s="5"/>
      <c r="C411" s="5"/>
      <c r="D411" s="60"/>
      <c r="E411" s="61"/>
      <c r="F411" s="62"/>
    </row>
    <row r="412" spans="1:6" ht="14.25" x14ac:dyDescent="0.2">
      <c r="A412" s="10"/>
      <c r="B412" s="5"/>
      <c r="C412" s="5"/>
      <c r="D412" s="60"/>
      <c r="E412" s="61"/>
      <c r="F412" s="62"/>
    </row>
    <row r="413" spans="1:6" ht="14.25" x14ac:dyDescent="0.2">
      <c r="A413" s="10"/>
      <c r="B413" s="5"/>
      <c r="C413" s="5"/>
      <c r="D413" s="60"/>
      <c r="E413" s="61"/>
      <c r="F413" s="62"/>
    </row>
    <row r="414" spans="1:6" ht="14.25" x14ac:dyDescent="0.2">
      <c r="A414" s="10"/>
      <c r="B414" s="5"/>
      <c r="C414" s="5"/>
      <c r="D414" s="60"/>
      <c r="E414" s="61"/>
      <c r="F414" s="62"/>
    </row>
    <row r="415" spans="1:6" ht="14.25" x14ac:dyDescent="0.2">
      <c r="A415" s="10"/>
      <c r="B415" s="5"/>
      <c r="C415" s="5"/>
      <c r="D415" s="60"/>
      <c r="E415" s="61"/>
      <c r="F415" s="62"/>
    </row>
    <row r="416" spans="1:6" ht="14.25" x14ac:dyDescent="0.2">
      <c r="A416" s="10"/>
      <c r="B416" s="5"/>
      <c r="C416" s="5"/>
      <c r="D416" s="60"/>
      <c r="E416" s="61"/>
      <c r="F416" s="62"/>
    </row>
    <row r="417" spans="1:6" ht="14.25" x14ac:dyDescent="0.2">
      <c r="A417" s="10"/>
      <c r="B417" s="5"/>
      <c r="C417" s="5"/>
      <c r="D417" s="60"/>
      <c r="E417" s="61"/>
      <c r="F417" s="62"/>
    </row>
    <row r="418" spans="1:6" ht="14.25" x14ac:dyDescent="0.2">
      <c r="A418" s="10"/>
      <c r="B418" s="5"/>
      <c r="C418" s="5"/>
      <c r="D418" s="60"/>
      <c r="E418" s="61"/>
      <c r="F418" s="62"/>
    </row>
    <row r="419" spans="1:6" ht="14.25" x14ac:dyDescent="0.2">
      <c r="A419" s="10"/>
      <c r="B419" s="5"/>
      <c r="C419" s="5"/>
      <c r="D419" s="60"/>
      <c r="E419" s="61"/>
      <c r="F419" s="62"/>
    </row>
    <row r="420" spans="1:6" ht="14.25" x14ac:dyDescent="0.2">
      <c r="A420" s="10"/>
      <c r="B420" s="5"/>
      <c r="C420" s="5"/>
      <c r="D420" s="60"/>
      <c r="E420" s="61"/>
      <c r="F420" s="62"/>
    </row>
    <row r="421" spans="1:6" ht="14.25" x14ac:dyDescent="0.2">
      <c r="A421" s="10"/>
      <c r="B421" s="5"/>
      <c r="C421" s="5"/>
      <c r="D421" s="60"/>
      <c r="E421" s="61"/>
      <c r="F421" s="62"/>
    </row>
    <row r="422" spans="1:6" ht="14.25" x14ac:dyDescent="0.2">
      <c r="A422" s="10"/>
      <c r="B422" s="5"/>
      <c r="C422" s="5"/>
      <c r="D422" s="60"/>
      <c r="E422" s="61"/>
      <c r="F422" s="62"/>
    </row>
    <row r="423" spans="1:6" ht="14.25" x14ac:dyDescent="0.2">
      <c r="A423" s="10"/>
      <c r="B423" s="5"/>
      <c r="C423" s="5"/>
      <c r="D423" s="60"/>
      <c r="E423" s="61"/>
      <c r="F423" s="62"/>
    </row>
    <row r="424" spans="1:6" ht="14.25" x14ac:dyDescent="0.2">
      <c r="A424" s="10"/>
      <c r="B424" s="5"/>
      <c r="C424" s="5"/>
      <c r="D424" s="60"/>
      <c r="E424" s="61"/>
      <c r="F424" s="62"/>
    </row>
    <row r="425" spans="1:6" ht="14.25" x14ac:dyDescent="0.2">
      <c r="A425" s="10"/>
      <c r="B425" s="5"/>
      <c r="C425" s="5"/>
      <c r="D425" s="60"/>
      <c r="E425" s="61"/>
      <c r="F425" s="62"/>
    </row>
    <row r="426" spans="1:6" ht="14.25" x14ac:dyDescent="0.2">
      <c r="A426" s="10"/>
      <c r="B426" s="5"/>
      <c r="C426" s="5"/>
      <c r="D426" s="60"/>
      <c r="E426" s="61"/>
      <c r="F426" s="62"/>
    </row>
    <row r="427" spans="1:6" ht="14.25" x14ac:dyDescent="0.2">
      <c r="A427" s="10"/>
      <c r="B427" s="5"/>
      <c r="C427" s="5"/>
      <c r="D427" s="60"/>
      <c r="E427" s="61"/>
      <c r="F427" s="62"/>
    </row>
    <row r="428" spans="1:6" ht="14.25" x14ac:dyDescent="0.2">
      <c r="A428" s="10"/>
      <c r="B428" s="5"/>
      <c r="C428" s="5"/>
      <c r="D428" s="60"/>
      <c r="E428" s="61"/>
      <c r="F428" s="62"/>
    </row>
    <row r="429" spans="1:6" ht="14.25" x14ac:dyDescent="0.2">
      <c r="A429" s="10"/>
      <c r="B429" s="5"/>
      <c r="C429" s="5"/>
      <c r="D429" s="60"/>
      <c r="E429" s="61"/>
      <c r="F429" s="62"/>
    </row>
    <row r="430" spans="1:6" ht="14.25" x14ac:dyDescent="0.2">
      <c r="A430" s="10"/>
      <c r="B430" s="5"/>
      <c r="C430" s="5"/>
      <c r="D430" s="60"/>
      <c r="E430" s="61"/>
      <c r="F430" s="62"/>
    </row>
    <row r="431" spans="1:6" ht="14.25" x14ac:dyDescent="0.2">
      <c r="A431" s="10"/>
      <c r="B431" s="5"/>
      <c r="C431" s="5"/>
      <c r="D431" s="60"/>
      <c r="E431" s="61"/>
      <c r="F431" s="62"/>
    </row>
    <row r="432" spans="1:6" ht="14.25" x14ac:dyDescent="0.2">
      <c r="A432" s="10"/>
      <c r="B432" s="5"/>
      <c r="C432" s="5"/>
      <c r="D432" s="60"/>
      <c r="E432" s="61"/>
      <c r="F432" s="62"/>
    </row>
    <row r="433" spans="1:6" ht="14.25" x14ac:dyDescent="0.2">
      <c r="A433" s="10"/>
      <c r="B433" s="5"/>
      <c r="C433" s="5"/>
      <c r="D433" s="60"/>
      <c r="E433" s="61"/>
      <c r="F433" s="62"/>
    </row>
    <row r="434" spans="1:6" ht="14.25" x14ac:dyDescent="0.2">
      <c r="A434" s="10"/>
      <c r="B434" s="5"/>
      <c r="C434" s="5"/>
      <c r="D434" s="60"/>
      <c r="E434" s="61"/>
      <c r="F434" s="62"/>
    </row>
    <row r="435" spans="1:6" ht="14.25" x14ac:dyDescent="0.2">
      <c r="A435" s="10"/>
      <c r="B435" s="5"/>
      <c r="C435" s="5"/>
      <c r="D435" s="60"/>
      <c r="E435" s="61"/>
      <c r="F435" s="62"/>
    </row>
    <row r="436" spans="1:6" ht="14.25" x14ac:dyDescent="0.2">
      <c r="A436" s="10"/>
      <c r="B436" s="5"/>
      <c r="C436" s="5"/>
      <c r="D436" s="60"/>
      <c r="E436" s="61"/>
      <c r="F436" s="62"/>
    </row>
    <row r="437" spans="1:6" ht="14.25" x14ac:dyDescent="0.2">
      <c r="A437" s="10"/>
      <c r="B437" s="5"/>
      <c r="C437" s="5"/>
      <c r="D437" s="60"/>
      <c r="E437" s="61"/>
      <c r="F437" s="62"/>
    </row>
    <row r="438" spans="1:6" ht="14.25" x14ac:dyDescent="0.2">
      <c r="A438" s="10"/>
      <c r="B438" s="5"/>
      <c r="C438" s="5"/>
      <c r="D438" s="60"/>
      <c r="E438" s="61"/>
      <c r="F438" s="62"/>
    </row>
    <row r="439" spans="1:6" ht="14.25" x14ac:dyDescent="0.2">
      <c r="A439" s="10"/>
      <c r="B439" s="5"/>
      <c r="C439" s="5"/>
      <c r="D439" s="60"/>
      <c r="E439" s="61"/>
      <c r="F439" s="62"/>
    </row>
    <row r="440" spans="1:6" ht="14.25" x14ac:dyDescent="0.2">
      <c r="A440" s="10"/>
      <c r="B440" s="5"/>
      <c r="C440" s="5"/>
      <c r="D440" s="60"/>
      <c r="E440" s="61"/>
      <c r="F440" s="62"/>
    </row>
    <row r="441" spans="1:6" ht="14.25" x14ac:dyDescent="0.2">
      <c r="A441" s="10"/>
      <c r="B441" s="5"/>
      <c r="C441" s="5"/>
      <c r="D441" s="60"/>
      <c r="E441" s="61"/>
      <c r="F441" s="62"/>
    </row>
    <row r="442" spans="1:6" ht="14.25" x14ac:dyDescent="0.2">
      <c r="A442" s="10"/>
      <c r="B442" s="5"/>
      <c r="C442" s="5"/>
      <c r="D442" s="60"/>
      <c r="E442" s="61"/>
      <c r="F442" s="62"/>
    </row>
    <row r="443" spans="1:6" ht="14.25" x14ac:dyDescent="0.2">
      <c r="A443" s="10"/>
      <c r="B443" s="5"/>
      <c r="C443" s="5"/>
      <c r="D443" s="60"/>
      <c r="E443" s="61"/>
      <c r="F443" s="62"/>
    </row>
    <row r="444" spans="1:6" ht="14.25" x14ac:dyDescent="0.2">
      <c r="A444" s="10"/>
      <c r="B444" s="5"/>
      <c r="C444" s="5"/>
      <c r="D444" s="60"/>
      <c r="E444" s="61"/>
      <c r="F444" s="62"/>
    </row>
    <row r="445" spans="1:6" ht="14.25" x14ac:dyDescent="0.2">
      <c r="A445" s="10"/>
      <c r="B445" s="5"/>
      <c r="C445" s="5"/>
      <c r="D445" s="60"/>
      <c r="E445" s="61"/>
      <c r="F445" s="62"/>
    </row>
    <row r="446" spans="1:6" ht="14.25" x14ac:dyDescent="0.2">
      <c r="A446" s="10"/>
      <c r="B446" s="5"/>
      <c r="C446" s="5"/>
      <c r="D446" s="60"/>
      <c r="E446" s="61"/>
      <c r="F446" s="62"/>
    </row>
    <row r="447" spans="1:6" ht="14.25" x14ac:dyDescent="0.2">
      <c r="A447" s="10"/>
      <c r="B447" s="5"/>
      <c r="C447" s="5"/>
      <c r="D447" s="60"/>
      <c r="E447" s="61"/>
      <c r="F447" s="62"/>
    </row>
    <row r="448" spans="1:6" ht="14.25" x14ac:dyDescent="0.2">
      <c r="A448" s="10"/>
      <c r="B448" s="5"/>
      <c r="C448" s="5"/>
      <c r="D448" s="60"/>
      <c r="E448" s="61"/>
      <c r="F448" s="62"/>
    </row>
    <row r="449" spans="1:6" ht="14.25" x14ac:dyDescent="0.2">
      <c r="A449" s="10"/>
      <c r="B449" s="5"/>
      <c r="C449" s="5"/>
      <c r="D449" s="60"/>
      <c r="E449" s="61"/>
      <c r="F449" s="62"/>
    </row>
    <row r="450" spans="1:6" ht="14.25" x14ac:dyDescent="0.2">
      <c r="A450" s="10"/>
      <c r="B450" s="5"/>
      <c r="C450" s="5"/>
      <c r="D450" s="60"/>
      <c r="E450" s="61"/>
      <c r="F450" s="62"/>
    </row>
    <row r="451" spans="1:6" ht="14.25" x14ac:dyDescent="0.2">
      <c r="A451" s="10"/>
      <c r="B451" s="5"/>
      <c r="C451" s="5"/>
      <c r="D451" s="60"/>
      <c r="E451" s="61"/>
      <c r="F451" s="62"/>
    </row>
    <row r="452" spans="1:6" ht="14.25" x14ac:dyDescent="0.2">
      <c r="A452" s="10"/>
      <c r="B452" s="5"/>
      <c r="C452" s="5"/>
      <c r="D452" s="60"/>
      <c r="E452" s="61"/>
      <c r="F452" s="62"/>
    </row>
    <row r="453" spans="1:6" ht="14.25" x14ac:dyDescent="0.2">
      <c r="A453" s="10"/>
      <c r="B453" s="5"/>
      <c r="C453" s="5"/>
      <c r="D453" s="60"/>
      <c r="E453" s="61"/>
      <c r="F453" s="62"/>
    </row>
    <row r="454" spans="1:6" ht="14.25" x14ac:dyDescent="0.2">
      <c r="A454" s="10"/>
      <c r="B454" s="5"/>
      <c r="C454" s="5"/>
      <c r="D454" s="60"/>
      <c r="E454" s="61"/>
      <c r="F454" s="62"/>
    </row>
    <row r="455" spans="1:6" ht="14.25" x14ac:dyDescent="0.2">
      <c r="A455" s="10"/>
      <c r="B455" s="5"/>
      <c r="C455" s="5"/>
      <c r="D455" s="60"/>
      <c r="E455" s="61"/>
      <c r="F455" s="62"/>
    </row>
    <row r="456" spans="1:6" ht="14.25" x14ac:dyDescent="0.2">
      <c r="A456" s="10"/>
      <c r="B456" s="5"/>
      <c r="C456" s="5"/>
      <c r="D456" s="60"/>
      <c r="E456" s="61"/>
      <c r="F456" s="62"/>
    </row>
    <row r="457" spans="1:6" ht="14.25" x14ac:dyDescent="0.2">
      <c r="A457" s="10"/>
      <c r="B457" s="5"/>
      <c r="C457" s="5"/>
      <c r="D457" s="60"/>
      <c r="E457" s="61"/>
      <c r="F457" s="62"/>
    </row>
    <row r="458" spans="1:6" ht="14.25" x14ac:dyDescent="0.2">
      <c r="A458" s="10"/>
      <c r="B458" s="5"/>
      <c r="C458" s="5"/>
      <c r="D458" s="60"/>
      <c r="E458" s="61"/>
      <c r="F458" s="62"/>
    </row>
    <row r="459" spans="1:6" ht="14.25" x14ac:dyDescent="0.2">
      <c r="A459" s="10"/>
      <c r="B459" s="5"/>
      <c r="C459" s="5"/>
      <c r="D459" s="60"/>
      <c r="E459" s="61"/>
      <c r="F459" s="62"/>
    </row>
    <row r="460" spans="1:6" ht="14.25" x14ac:dyDescent="0.2">
      <c r="A460" s="10"/>
      <c r="B460" s="5"/>
      <c r="C460" s="5"/>
      <c r="D460" s="60"/>
      <c r="E460" s="61"/>
      <c r="F460" s="62"/>
    </row>
    <row r="461" spans="1:6" ht="14.25" x14ac:dyDescent="0.2">
      <c r="A461" s="10"/>
      <c r="B461" s="5"/>
      <c r="C461" s="5"/>
      <c r="D461" s="60"/>
      <c r="E461" s="61"/>
      <c r="F461" s="62"/>
    </row>
    <row r="462" spans="1:6" ht="14.25" x14ac:dyDescent="0.2">
      <c r="A462" s="10"/>
      <c r="B462" s="5"/>
      <c r="C462" s="5"/>
      <c r="D462" s="60"/>
      <c r="E462" s="61"/>
      <c r="F462" s="62"/>
    </row>
    <row r="463" spans="1:6" ht="14.25" x14ac:dyDescent="0.2">
      <c r="A463" s="10"/>
      <c r="B463" s="5"/>
      <c r="C463" s="5"/>
      <c r="D463" s="60"/>
      <c r="E463" s="61"/>
      <c r="F463" s="62"/>
    </row>
    <row r="464" spans="1:6" ht="14.25" x14ac:dyDescent="0.2">
      <c r="A464" s="10"/>
      <c r="B464" s="5"/>
      <c r="C464" s="5"/>
      <c r="D464" s="60"/>
      <c r="E464" s="61"/>
      <c r="F464" s="62"/>
    </row>
    <row r="465" spans="1:6" ht="14.25" x14ac:dyDescent="0.2">
      <c r="A465" s="10"/>
      <c r="B465" s="5"/>
      <c r="C465" s="5"/>
      <c r="D465" s="60"/>
      <c r="E465" s="61"/>
      <c r="F465" s="62"/>
    </row>
    <row r="466" spans="1:6" ht="14.25" x14ac:dyDescent="0.2">
      <c r="A466" s="10"/>
      <c r="B466" s="5"/>
      <c r="C466" s="5"/>
      <c r="D466" s="60"/>
      <c r="E466" s="61"/>
      <c r="F466" s="62"/>
    </row>
    <row r="467" spans="1:6" ht="14.25" x14ac:dyDescent="0.2">
      <c r="A467" s="10"/>
      <c r="B467" s="5"/>
      <c r="C467" s="5"/>
      <c r="D467" s="60"/>
      <c r="E467" s="61"/>
      <c r="F467" s="62"/>
    </row>
    <row r="468" spans="1:6" ht="14.25" x14ac:dyDescent="0.2">
      <c r="A468" s="10"/>
      <c r="B468" s="5"/>
      <c r="C468" s="5"/>
      <c r="D468" s="60"/>
      <c r="E468" s="61"/>
      <c r="F468" s="62"/>
    </row>
    <row r="469" spans="1:6" ht="14.25" x14ac:dyDescent="0.2">
      <c r="A469" s="10"/>
      <c r="B469" s="5"/>
      <c r="C469" s="5"/>
      <c r="D469" s="60"/>
      <c r="E469" s="61"/>
      <c r="F469" s="62"/>
    </row>
    <row r="470" spans="1:6" ht="14.25" x14ac:dyDescent="0.2">
      <c r="A470" s="10"/>
      <c r="B470" s="5"/>
      <c r="C470" s="5"/>
      <c r="D470" s="60"/>
      <c r="E470" s="61"/>
      <c r="F470" s="62"/>
    </row>
    <row r="471" spans="1:6" ht="14.25" x14ac:dyDescent="0.2">
      <c r="A471" s="10"/>
      <c r="B471" s="5"/>
      <c r="C471" s="5"/>
      <c r="D471" s="60"/>
      <c r="E471" s="61"/>
      <c r="F471" s="62"/>
    </row>
    <row r="472" spans="1:6" ht="14.25" x14ac:dyDescent="0.2">
      <c r="A472" s="10"/>
      <c r="B472" s="5"/>
      <c r="C472" s="5"/>
      <c r="D472" s="60"/>
      <c r="E472" s="61"/>
      <c r="F472" s="62"/>
    </row>
    <row r="473" spans="1:6" ht="14.25" x14ac:dyDescent="0.2">
      <c r="A473" s="10"/>
      <c r="B473" s="5"/>
      <c r="C473" s="5"/>
      <c r="D473" s="60"/>
      <c r="E473" s="61"/>
      <c r="F473" s="62"/>
    </row>
    <row r="474" spans="1:6" ht="14.25" x14ac:dyDescent="0.2">
      <c r="A474" s="10"/>
      <c r="B474" s="5"/>
      <c r="C474" s="5"/>
      <c r="D474" s="60"/>
      <c r="E474" s="61"/>
      <c r="F474" s="62"/>
    </row>
    <row r="475" spans="1:6" ht="14.25" x14ac:dyDescent="0.2">
      <c r="A475" s="10"/>
      <c r="B475" s="5"/>
      <c r="C475" s="5"/>
      <c r="D475" s="60"/>
      <c r="E475" s="61"/>
      <c r="F475" s="62"/>
    </row>
    <row r="476" spans="1:6" ht="14.25" x14ac:dyDescent="0.2">
      <c r="A476" s="10"/>
      <c r="B476" s="5"/>
      <c r="C476" s="5"/>
      <c r="D476" s="60"/>
      <c r="E476" s="61"/>
      <c r="F476" s="62"/>
    </row>
    <row r="477" spans="1:6" ht="14.25" x14ac:dyDescent="0.2">
      <c r="A477" s="10"/>
      <c r="B477" s="5"/>
      <c r="C477" s="5"/>
      <c r="D477" s="60"/>
      <c r="E477" s="61"/>
      <c r="F477" s="62"/>
    </row>
    <row r="478" spans="1:6" ht="14.25" x14ac:dyDescent="0.2">
      <c r="A478" s="10"/>
      <c r="B478" s="5"/>
      <c r="C478" s="5"/>
      <c r="D478" s="60"/>
      <c r="E478" s="61"/>
      <c r="F478" s="62"/>
    </row>
    <row r="479" spans="1:6" ht="14.25" x14ac:dyDescent="0.2">
      <c r="A479" s="10"/>
      <c r="B479" s="5"/>
      <c r="C479" s="5"/>
      <c r="D479" s="60"/>
      <c r="E479" s="61"/>
      <c r="F479" s="62"/>
    </row>
    <row r="480" spans="1:6" ht="14.25" x14ac:dyDescent="0.2">
      <c r="A480" s="10"/>
      <c r="B480" s="5"/>
      <c r="C480" s="5"/>
      <c r="D480" s="60"/>
      <c r="E480" s="61"/>
      <c r="F480" s="62"/>
    </row>
    <row r="481" spans="1:6" ht="14.25" x14ac:dyDescent="0.2">
      <c r="A481" s="10"/>
      <c r="B481" s="5"/>
      <c r="C481" s="5"/>
      <c r="D481" s="60"/>
      <c r="E481" s="61"/>
      <c r="F481" s="62"/>
    </row>
    <row r="482" spans="1:6" ht="14.25" x14ac:dyDescent="0.2">
      <c r="A482" s="10"/>
      <c r="B482" s="5"/>
      <c r="C482" s="5"/>
      <c r="D482" s="60"/>
      <c r="E482" s="61"/>
      <c r="F482" s="62"/>
    </row>
    <row r="483" spans="1:6" ht="14.25" x14ac:dyDescent="0.2">
      <c r="A483" s="10"/>
      <c r="B483" s="5"/>
      <c r="C483" s="5"/>
      <c r="D483" s="60"/>
      <c r="E483" s="61"/>
      <c r="F483" s="62"/>
    </row>
    <row r="484" spans="1:6" ht="14.25" x14ac:dyDescent="0.2">
      <c r="A484" s="10"/>
      <c r="B484" s="5"/>
      <c r="C484" s="5"/>
      <c r="D484" s="60"/>
      <c r="E484" s="61"/>
      <c r="F484" s="62"/>
    </row>
    <row r="485" spans="1:6" ht="14.25" x14ac:dyDescent="0.2">
      <c r="A485" s="10"/>
      <c r="B485" s="5"/>
      <c r="C485" s="5"/>
      <c r="D485" s="60"/>
      <c r="E485" s="61"/>
      <c r="F485" s="62"/>
    </row>
    <row r="486" spans="1:6" ht="14.25" x14ac:dyDescent="0.2">
      <c r="A486" s="10"/>
      <c r="B486" s="5"/>
      <c r="C486" s="5"/>
      <c r="D486" s="60"/>
      <c r="E486" s="61"/>
      <c r="F486" s="62"/>
    </row>
    <row r="487" spans="1:6" ht="14.25" x14ac:dyDescent="0.2">
      <c r="A487" s="10"/>
      <c r="B487" s="5"/>
      <c r="C487" s="5"/>
      <c r="D487" s="60"/>
      <c r="E487" s="61"/>
      <c r="F487" s="62"/>
    </row>
    <row r="488" spans="1:6" ht="14.25" x14ac:dyDescent="0.2">
      <c r="A488" s="10"/>
      <c r="B488" s="5"/>
      <c r="C488" s="5"/>
      <c r="D488" s="60"/>
      <c r="E488" s="61"/>
      <c r="F488" s="62"/>
    </row>
    <row r="489" spans="1:6" ht="14.25" x14ac:dyDescent="0.2">
      <c r="A489" s="10"/>
      <c r="B489" s="5"/>
      <c r="C489" s="5"/>
      <c r="D489" s="60"/>
      <c r="E489" s="61"/>
      <c r="F489" s="62"/>
    </row>
    <row r="490" spans="1:6" ht="14.25" x14ac:dyDescent="0.2">
      <c r="A490" s="10"/>
      <c r="B490" s="5"/>
      <c r="C490" s="5"/>
      <c r="D490" s="60"/>
      <c r="E490" s="61"/>
      <c r="F490" s="62"/>
    </row>
    <row r="491" spans="1:6" ht="14.25" x14ac:dyDescent="0.2">
      <c r="A491" s="10"/>
      <c r="B491" s="5"/>
      <c r="C491" s="5"/>
      <c r="D491" s="60"/>
      <c r="E491" s="61"/>
      <c r="F491" s="62"/>
    </row>
    <row r="492" spans="1:6" ht="14.25" x14ac:dyDescent="0.2">
      <c r="A492" s="10"/>
      <c r="B492" s="5"/>
      <c r="C492" s="5"/>
      <c r="D492" s="60"/>
      <c r="E492" s="61"/>
      <c r="F492" s="62"/>
    </row>
    <row r="493" spans="1:6" ht="14.25" x14ac:dyDescent="0.2">
      <c r="A493" s="10"/>
      <c r="B493" s="5"/>
      <c r="C493" s="5"/>
      <c r="D493" s="60"/>
      <c r="E493" s="61"/>
      <c r="F493" s="62"/>
    </row>
    <row r="494" spans="1:6" ht="14.25" x14ac:dyDescent="0.2">
      <c r="A494" s="10"/>
      <c r="B494" s="5"/>
      <c r="C494" s="5"/>
      <c r="D494" s="60"/>
      <c r="E494" s="61"/>
      <c r="F494" s="62"/>
    </row>
    <row r="495" spans="1:6" ht="14.25" x14ac:dyDescent="0.2">
      <c r="A495" s="10"/>
      <c r="B495" s="5"/>
      <c r="C495" s="5"/>
      <c r="D495" s="60"/>
      <c r="E495" s="61"/>
      <c r="F495" s="62"/>
    </row>
    <row r="496" spans="1:6" ht="14.25" x14ac:dyDescent="0.2">
      <c r="A496" s="10"/>
      <c r="B496" s="5"/>
      <c r="C496" s="5"/>
      <c r="D496" s="60"/>
      <c r="E496" s="61"/>
      <c r="F496" s="62"/>
    </row>
    <row r="497" spans="1:6" ht="14.25" x14ac:dyDescent="0.2">
      <c r="A497" s="10"/>
      <c r="B497" s="5"/>
      <c r="C497" s="5"/>
      <c r="D497" s="60"/>
      <c r="E497" s="61"/>
      <c r="F497" s="62"/>
    </row>
    <row r="498" spans="1:6" ht="14.25" x14ac:dyDescent="0.2">
      <c r="A498" s="10"/>
      <c r="B498" s="5"/>
      <c r="C498" s="5"/>
      <c r="D498" s="60"/>
      <c r="E498" s="61"/>
      <c r="F498" s="62"/>
    </row>
    <row r="499" spans="1:6" ht="14.25" x14ac:dyDescent="0.2">
      <c r="A499" s="10"/>
      <c r="B499" s="5"/>
      <c r="C499" s="5"/>
      <c r="D499" s="60"/>
      <c r="E499" s="61"/>
      <c r="F499" s="62"/>
    </row>
    <row r="500" spans="1:6" ht="14.25" x14ac:dyDescent="0.2">
      <c r="A500" s="10"/>
      <c r="B500" s="5"/>
      <c r="C500" s="5"/>
      <c r="D500" s="60"/>
      <c r="E500" s="61"/>
      <c r="F500" s="62"/>
    </row>
    <row r="501" spans="1:6" ht="14.25" x14ac:dyDescent="0.2">
      <c r="A501" s="10"/>
      <c r="B501" s="5"/>
      <c r="C501" s="5"/>
      <c r="D501" s="60"/>
      <c r="E501" s="61"/>
      <c r="F501" s="62"/>
    </row>
    <row r="502" spans="1:6" ht="14.25" x14ac:dyDescent="0.2">
      <c r="A502" s="10"/>
      <c r="B502" s="5"/>
      <c r="C502" s="5"/>
      <c r="D502" s="60"/>
      <c r="E502" s="61"/>
      <c r="F502" s="62"/>
    </row>
    <row r="503" spans="1:6" ht="14.25" x14ac:dyDescent="0.2">
      <c r="A503" s="10"/>
      <c r="B503" s="5"/>
      <c r="C503" s="5"/>
      <c r="D503" s="60"/>
      <c r="E503" s="61"/>
      <c r="F503" s="62"/>
    </row>
    <row r="504" spans="1:6" ht="14.25" x14ac:dyDescent="0.2">
      <c r="A504" s="10"/>
      <c r="B504" s="5"/>
      <c r="C504" s="5"/>
      <c r="D504" s="60"/>
      <c r="E504" s="61"/>
      <c r="F504" s="62"/>
    </row>
    <row r="505" spans="1:6" ht="14.25" x14ac:dyDescent="0.2">
      <c r="A505" s="10"/>
      <c r="B505" s="5"/>
      <c r="C505" s="5"/>
      <c r="D505" s="60"/>
      <c r="E505" s="61"/>
      <c r="F505" s="62"/>
    </row>
    <row r="506" spans="1:6" ht="14.25" x14ac:dyDescent="0.2">
      <c r="A506" s="10"/>
      <c r="B506" s="5"/>
      <c r="C506" s="5"/>
      <c r="D506" s="60"/>
      <c r="E506" s="61"/>
      <c r="F506" s="62"/>
    </row>
    <row r="507" spans="1:6" ht="14.25" x14ac:dyDescent="0.2">
      <c r="A507" s="10"/>
      <c r="B507" s="5"/>
      <c r="C507" s="5"/>
      <c r="D507" s="60"/>
      <c r="E507" s="61"/>
      <c r="F507" s="62"/>
    </row>
    <row r="508" spans="1:6" ht="14.25" x14ac:dyDescent="0.2">
      <c r="A508" s="10"/>
      <c r="B508" s="5"/>
      <c r="C508" s="5"/>
      <c r="D508" s="60"/>
      <c r="E508" s="61"/>
      <c r="F508" s="62"/>
    </row>
    <row r="509" spans="1:6" ht="14.25" x14ac:dyDescent="0.2">
      <c r="A509" s="10"/>
      <c r="B509" s="5"/>
      <c r="C509" s="5"/>
      <c r="D509" s="60"/>
      <c r="E509" s="61"/>
      <c r="F509" s="62"/>
    </row>
    <row r="510" spans="1:6" ht="14.25" x14ac:dyDescent="0.2">
      <c r="A510" s="10"/>
      <c r="B510" s="5"/>
      <c r="C510" s="5"/>
      <c r="D510" s="60"/>
      <c r="E510" s="61"/>
      <c r="F510" s="62"/>
    </row>
    <row r="511" spans="1:6" ht="14.25" x14ac:dyDescent="0.2">
      <c r="A511" s="10"/>
      <c r="B511" s="5"/>
      <c r="C511" s="5"/>
      <c r="D511" s="60"/>
      <c r="E511" s="61"/>
      <c r="F511" s="62"/>
    </row>
    <row r="512" spans="1:6" ht="14.25" x14ac:dyDescent="0.2">
      <c r="A512" s="10"/>
      <c r="B512" s="5"/>
      <c r="C512" s="5"/>
      <c r="D512" s="60"/>
      <c r="E512" s="61"/>
      <c r="F512" s="62"/>
    </row>
    <row r="513" spans="1:6" ht="14.25" x14ac:dyDescent="0.2">
      <c r="A513" s="10"/>
      <c r="B513" s="5"/>
      <c r="C513" s="5"/>
      <c r="D513" s="60"/>
      <c r="E513" s="61"/>
      <c r="F513" s="62"/>
    </row>
    <row r="514" spans="1:6" ht="14.25" x14ac:dyDescent="0.2">
      <c r="A514" s="10"/>
      <c r="B514" s="5"/>
      <c r="C514" s="5"/>
      <c r="D514" s="60"/>
      <c r="E514" s="61"/>
      <c r="F514" s="62"/>
    </row>
    <row r="515" spans="1:6" ht="14.25" x14ac:dyDescent="0.2">
      <c r="A515" s="10"/>
      <c r="B515" s="5"/>
      <c r="C515" s="5"/>
      <c r="D515" s="60"/>
      <c r="E515" s="61"/>
      <c r="F515" s="62"/>
    </row>
    <row r="516" spans="1:6" ht="14.25" x14ac:dyDescent="0.2">
      <c r="A516" s="10"/>
      <c r="B516" s="5"/>
      <c r="C516" s="5"/>
      <c r="D516" s="60"/>
      <c r="E516" s="61"/>
      <c r="F516" s="62"/>
    </row>
    <row r="517" spans="1:6" ht="14.25" x14ac:dyDescent="0.2">
      <c r="A517" s="10"/>
      <c r="B517" s="5"/>
      <c r="C517" s="5"/>
      <c r="D517" s="60"/>
      <c r="E517" s="61"/>
      <c r="F517" s="62"/>
    </row>
    <row r="518" spans="1:6" ht="14.25" x14ac:dyDescent="0.2">
      <c r="A518" s="10"/>
      <c r="B518" s="5"/>
      <c r="C518" s="5"/>
      <c r="D518" s="60"/>
      <c r="E518" s="61"/>
      <c r="F518" s="62"/>
    </row>
    <row r="519" spans="1:6" ht="14.25" x14ac:dyDescent="0.2">
      <c r="A519" s="10"/>
      <c r="B519" s="5"/>
      <c r="C519" s="5"/>
      <c r="D519" s="60"/>
      <c r="E519" s="61"/>
      <c r="F519" s="62"/>
    </row>
    <row r="520" spans="1:6" ht="14.25" x14ac:dyDescent="0.2">
      <c r="A520" s="10"/>
      <c r="B520" s="5"/>
      <c r="C520" s="5"/>
      <c r="D520" s="60"/>
      <c r="E520" s="61"/>
      <c r="F520" s="62"/>
    </row>
    <row r="521" spans="1:6" ht="14.25" x14ac:dyDescent="0.2">
      <c r="A521" s="10"/>
      <c r="B521" s="5"/>
      <c r="C521" s="5"/>
      <c r="D521" s="60"/>
      <c r="E521" s="61"/>
      <c r="F521" s="62"/>
    </row>
    <row r="522" spans="1:6" ht="14.25" x14ac:dyDescent="0.2">
      <c r="A522" s="10"/>
      <c r="B522" s="5"/>
      <c r="C522" s="5"/>
      <c r="D522" s="60"/>
      <c r="E522" s="61"/>
      <c r="F522" s="62"/>
    </row>
    <row r="523" spans="1:6" ht="14.25" x14ac:dyDescent="0.2">
      <c r="A523" s="10"/>
      <c r="B523" s="5"/>
      <c r="C523" s="5"/>
      <c r="D523" s="60"/>
      <c r="E523" s="61"/>
      <c r="F523" s="62"/>
    </row>
    <row r="524" spans="1:6" ht="14.25" x14ac:dyDescent="0.2">
      <c r="A524" s="10"/>
      <c r="B524" s="5"/>
      <c r="C524" s="5"/>
      <c r="D524" s="60"/>
      <c r="E524" s="61"/>
      <c r="F524" s="62"/>
    </row>
    <row r="525" spans="1:6" ht="14.25" x14ac:dyDescent="0.2">
      <c r="A525" s="10"/>
      <c r="B525" s="5"/>
      <c r="C525" s="5"/>
      <c r="D525" s="60"/>
      <c r="E525" s="61"/>
      <c r="F525" s="62"/>
    </row>
    <row r="526" spans="1:6" ht="14.25" x14ac:dyDescent="0.2">
      <c r="A526" s="10"/>
      <c r="B526" s="5"/>
      <c r="C526" s="5"/>
      <c r="D526" s="60"/>
      <c r="E526" s="61"/>
      <c r="F526" s="62"/>
    </row>
    <row r="527" spans="1:6" ht="14.25" x14ac:dyDescent="0.2">
      <c r="A527" s="10"/>
      <c r="B527" s="5"/>
      <c r="C527" s="5"/>
      <c r="D527" s="60"/>
      <c r="E527" s="61"/>
      <c r="F527" s="62"/>
    </row>
    <row r="528" spans="1:6" ht="14.25" x14ac:dyDescent="0.2">
      <c r="A528" s="10"/>
      <c r="B528" s="5"/>
      <c r="C528" s="5"/>
      <c r="D528" s="60"/>
      <c r="E528" s="61"/>
      <c r="F528" s="62"/>
    </row>
    <row r="529" spans="1:6" ht="14.25" x14ac:dyDescent="0.2">
      <c r="A529" s="10"/>
      <c r="B529" s="5"/>
      <c r="C529" s="5"/>
      <c r="D529" s="60"/>
      <c r="E529" s="61"/>
      <c r="F529" s="62"/>
    </row>
    <row r="530" spans="1:6" ht="14.25" x14ac:dyDescent="0.2">
      <c r="A530" s="10"/>
      <c r="B530" s="5"/>
      <c r="C530" s="5"/>
      <c r="D530" s="60"/>
      <c r="E530" s="61"/>
      <c r="F530" s="62"/>
    </row>
    <row r="531" spans="1:6" ht="14.25" x14ac:dyDescent="0.2">
      <c r="A531" s="10"/>
      <c r="B531" s="5"/>
      <c r="C531" s="5"/>
      <c r="D531" s="60"/>
      <c r="E531" s="61"/>
      <c r="F531" s="62"/>
    </row>
    <row r="532" spans="1:6" ht="14.25" x14ac:dyDescent="0.2">
      <c r="A532" s="10"/>
      <c r="B532" s="5"/>
      <c r="C532" s="5"/>
      <c r="D532" s="60"/>
      <c r="E532" s="61"/>
      <c r="F532" s="62"/>
    </row>
    <row r="533" spans="1:6" ht="14.25" x14ac:dyDescent="0.2">
      <c r="A533" s="10"/>
      <c r="B533" s="5"/>
      <c r="C533" s="5"/>
      <c r="D533" s="60"/>
      <c r="E533" s="61"/>
      <c r="F533" s="62"/>
    </row>
    <row r="534" spans="1:6" ht="14.25" x14ac:dyDescent="0.2">
      <c r="A534" s="10"/>
      <c r="B534" s="5"/>
      <c r="C534" s="5"/>
      <c r="D534" s="60"/>
      <c r="E534" s="61"/>
      <c r="F534" s="62"/>
    </row>
    <row r="535" spans="1:6" ht="14.25" x14ac:dyDescent="0.2">
      <c r="A535" s="10"/>
      <c r="B535" s="5"/>
      <c r="C535" s="5"/>
      <c r="D535" s="60"/>
      <c r="E535" s="61"/>
      <c r="F535" s="62"/>
    </row>
    <row r="536" spans="1:6" ht="14.25" x14ac:dyDescent="0.2">
      <c r="A536" s="10"/>
      <c r="B536" s="5"/>
      <c r="C536" s="5"/>
      <c r="D536" s="60"/>
      <c r="E536" s="61"/>
      <c r="F536" s="62"/>
    </row>
    <row r="537" spans="1:6" ht="14.25" x14ac:dyDescent="0.2">
      <c r="A537" s="10"/>
      <c r="B537" s="5"/>
      <c r="C537" s="5"/>
      <c r="D537" s="60"/>
      <c r="E537" s="61"/>
      <c r="F537" s="62"/>
    </row>
    <row r="538" spans="1:6" ht="14.25" x14ac:dyDescent="0.2">
      <c r="A538" s="10"/>
      <c r="B538" s="5"/>
      <c r="C538" s="5"/>
      <c r="D538" s="60"/>
      <c r="E538" s="61"/>
      <c r="F538" s="62"/>
    </row>
    <row r="539" spans="1:6" ht="14.25" x14ac:dyDescent="0.2">
      <c r="A539" s="10"/>
      <c r="B539" s="5"/>
      <c r="C539" s="5"/>
      <c r="D539" s="60"/>
      <c r="E539" s="61"/>
      <c r="F539" s="62"/>
    </row>
    <row r="540" spans="1:6" ht="14.25" x14ac:dyDescent="0.2">
      <c r="A540" s="10"/>
      <c r="B540" s="5"/>
      <c r="C540" s="5"/>
      <c r="D540" s="60"/>
      <c r="E540" s="61"/>
      <c r="F540" s="62"/>
    </row>
    <row r="541" spans="1:6" ht="14.25" x14ac:dyDescent="0.2">
      <c r="A541" s="10"/>
      <c r="B541" s="5"/>
      <c r="C541" s="5"/>
      <c r="D541" s="60"/>
      <c r="E541" s="61"/>
      <c r="F541" s="62"/>
    </row>
    <row r="542" spans="1:6" ht="14.25" x14ac:dyDescent="0.2">
      <c r="A542" s="10"/>
      <c r="B542" s="5"/>
      <c r="C542" s="5"/>
      <c r="D542" s="60"/>
      <c r="E542" s="61"/>
      <c r="F542" s="62"/>
    </row>
    <row r="543" spans="1:6" ht="14.25" x14ac:dyDescent="0.2">
      <c r="A543" s="10"/>
      <c r="B543" s="5"/>
      <c r="C543" s="5"/>
      <c r="D543" s="60"/>
      <c r="E543" s="61"/>
      <c r="F543" s="62"/>
    </row>
    <row r="544" spans="1:6" ht="14.25" x14ac:dyDescent="0.2">
      <c r="A544" s="10"/>
      <c r="B544" s="5"/>
      <c r="C544" s="5"/>
      <c r="D544" s="60"/>
      <c r="E544" s="61"/>
      <c r="F544" s="62"/>
    </row>
    <row r="545" spans="1:6" ht="14.25" x14ac:dyDescent="0.2">
      <c r="A545" s="10"/>
      <c r="B545" s="5"/>
      <c r="C545" s="5"/>
      <c r="D545" s="60"/>
      <c r="E545" s="61"/>
      <c r="F545" s="62"/>
    </row>
    <row r="546" spans="1:6" ht="14.25" x14ac:dyDescent="0.2">
      <c r="A546" s="10"/>
      <c r="B546" s="5"/>
      <c r="C546" s="5"/>
      <c r="D546" s="60"/>
      <c r="E546" s="61"/>
      <c r="F546" s="62"/>
    </row>
    <row r="547" spans="1:6" ht="14.25" x14ac:dyDescent="0.2">
      <c r="A547" s="10"/>
      <c r="B547" s="5"/>
      <c r="C547" s="5"/>
      <c r="D547" s="60"/>
      <c r="E547" s="61"/>
      <c r="F547" s="62"/>
    </row>
    <row r="548" spans="1:6" ht="14.25" x14ac:dyDescent="0.2">
      <c r="A548" s="10"/>
      <c r="B548" s="5"/>
      <c r="C548" s="5"/>
      <c r="D548" s="60"/>
      <c r="E548" s="61"/>
      <c r="F548" s="62"/>
    </row>
    <row r="549" spans="1:6" ht="14.25" x14ac:dyDescent="0.2">
      <c r="A549" s="10"/>
      <c r="B549" s="5"/>
      <c r="C549" s="5"/>
      <c r="D549" s="60"/>
      <c r="E549" s="61"/>
      <c r="F549" s="62"/>
    </row>
    <row r="550" spans="1:6" ht="14.25" x14ac:dyDescent="0.2">
      <c r="A550" s="10"/>
      <c r="B550" s="5"/>
      <c r="C550" s="5"/>
      <c r="D550" s="60"/>
      <c r="E550" s="61"/>
      <c r="F550" s="62"/>
    </row>
    <row r="551" spans="1:6" ht="14.25" x14ac:dyDescent="0.2">
      <c r="A551" s="10"/>
      <c r="B551" s="5"/>
      <c r="C551" s="5"/>
      <c r="D551" s="60"/>
      <c r="E551" s="61"/>
      <c r="F551" s="62"/>
    </row>
    <row r="552" spans="1:6" ht="14.25" x14ac:dyDescent="0.2">
      <c r="A552" s="10"/>
      <c r="B552" s="5"/>
      <c r="C552" s="5"/>
      <c r="D552" s="60"/>
      <c r="E552" s="61"/>
      <c r="F552" s="62"/>
    </row>
    <row r="553" spans="1:6" ht="14.25" x14ac:dyDescent="0.2">
      <c r="A553" s="10"/>
      <c r="B553" s="5"/>
      <c r="C553" s="5"/>
      <c r="D553" s="60"/>
      <c r="E553" s="61"/>
      <c r="F553" s="62"/>
    </row>
    <row r="554" spans="1:6" ht="14.25" x14ac:dyDescent="0.2">
      <c r="A554" s="10"/>
      <c r="B554" s="5"/>
      <c r="C554" s="5"/>
      <c r="D554" s="60"/>
      <c r="E554" s="61"/>
      <c r="F554" s="62"/>
    </row>
    <row r="555" spans="1:6" ht="14.25" x14ac:dyDescent="0.2">
      <c r="A555" s="10"/>
      <c r="B555" s="5"/>
      <c r="C555" s="5"/>
      <c r="D555" s="60"/>
      <c r="E555" s="61"/>
      <c r="F555" s="62"/>
    </row>
    <row r="556" spans="1:6" ht="14.25" x14ac:dyDescent="0.2">
      <c r="A556" s="10"/>
      <c r="B556" s="5"/>
      <c r="C556" s="5"/>
      <c r="D556" s="60"/>
      <c r="E556" s="61"/>
      <c r="F556" s="62"/>
    </row>
  </sheetData>
  <mergeCells count="2">
    <mergeCell ref="A6:F6"/>
    <mergeCell ref="E7:F7"/>
  </mergeCells>
  <printOptions horizontalCentered="1"/>
  <pageMargins left="0.19685039370078741" right="0.19685039370078741" top="0.39370078740157483" bottom="0.59055118110236227" header="0.31496062992125984" footer="0.31496062992125984"/>
  <pageSetup scale="90" orientation="portrait" r:id="rId1"/>
  <headerFooter>
    <oddFooter>&amp;A&amp;RPágina &amp;P</oddFooter>
  </headerFooter>
  <ignoredErrors>
    <ignoredError sqref="F2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XFD34"/>
    </sheetView>
  </sheetViews>
  <sheetFormatPr baseColWidth="10" defaultRowHeight="15" x14ac:dyDescent="0.25"/>
  <cols>
    <col min="2" max="2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SANDRA GARCIA</cp:lastModifiedBy>
  <cp:lastPrinted>2016-11-25T21:04:35Z</cp:lastPrinted>
  <dcterms:created xsi:type="dcterms:W3CDTF">2014-09-25T16:16:34Z</dcterms:created>
  <dcterms:modified xsi:type="dcterms:W3CDTF">2016-11-25T21:09:31Z</dcterms:modified>
</cp:coreProperties>
</file>